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gsrghr.sharepoint.com/sites/GEEARS/Jobs/15280/Qtabs/"/>
    </mc:Choice>
  </mc:AlternateContent>
  <xr:revisionPtr revIDLastSave="0" documentId="8_{09661352-2B87-4F96-ACEE-722006618459}" xr6:coauthVersionLast="47" xr6:coauthVersionMax="47" xr10:uidLastSave="{00000000-0000-0000-0000-000000000000}"/>
  <bookViews>
    <workbookView xWindow="28680" yWindow="-120" windowWidth="29040" windowHeight="15720" firstSheet="2" activeTab="2" xr2:uid="{00000000-000D-0000-FFFF-FFFF00000000}"/>
  </bookViews>
  <sheets>
    <sheet name="Title" sheetId="3" r:id="rId1"/>
    <sheet name="Table of Contents" sheetId="1" r:id="rId2"/>
    <sheet name="Crosstabs - 15280"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6" i="1" l="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alcChain>
</file>

<file path=xl/sharedStrings.xml><?xml version="1.0" encoding="utf-8"?>
<sst xmlns="http://schemas.openxmlformats.org/spreadsheetml/2006/main" count="6323" uniqueCount="335">
  <si>
    <t>CONFIDENTIAL</t>
  </si>
  <si>
    <t>GEEARS Voter Survey</t>
  </si>
  <si>
    <t>STUDY #15280</t>
  </si>
  <si>
    <t>Conducted among 602 2026 likely voters in Georgia</t>
  </si>
  <si>
    <t>August 13-18, 2026</t>
  </si>
  <si>
    <t>1250 Connecticut Avenue, Suite 530</t>
  </si>
  <si>
    <t>Washington, DC  20036</t>
  </si>
  <si>
    <t>202.234.5570</t>
  </si>
  <si>
    <t>www.hartresearch.com</t>
  </si>
  <si>
    <t>HART RESEARCH / NEW BRIDGE STRATEGY</t>
  </si>
  <si>
    <t>Study #15280</t>
  </si>
  <si>
    <t>Name</t>
  </si>
  <si>
    <t>Top</t>
  </si>
  <si>
    <t xml:space="preserve"> 
</t>
  </si>
  <si>
    <t>Gender. Record respondent's gender.</t>
  </si>
  <si>
    <t>QSRV1. First, are you currently registered to vote in Georgia?</t>
  </si>
  <si>
    <t>QAGE. For statistical purposes only and to ensure that we have a representative sample, in what year were you born?</t>
  </si>
  <si>
    <t>Raceth. Again, for statistical purposes only, are you of Hispanic, Latino, or Spanish origin? And to ensure that we have a representative sample, what is your race--white, Black or African American, Asian, or something else? (IF SOMETHING ELSE, ASK:) How would you describe your race?</t>
  </si>
  <si>
    <t>QSedu. What is the last grade of school or level of education you completed? (IF INITIAL RESPONSE IS REFUSED OR NOT SURE, SAY:) As a reminder, your answer is completely confidential and is being used for statistical purposes only. With that in mind, would you tell me the last grade you completed in school?</t>
  </si>
  <si>
    <t>PID5abTH. How would you describe your overall point of view in terms of the political parties?  Would you say that you are a strong Republican, leaning Republican, completely independent, leaning Democratic, or a strong Democrat? </t>
  </si>
  <si>
    <t>Q24prescom. [ALLOCATED] Did you vote in the 2024 election for president? (IF YES, VOTED, ASK:) Did you vote for Kamala Harris, the Democrat, or Donald Trump, the Republican? (IF RESPONDENT DECLINES TO SAY HOW HE/SHE VOTED, SAY:) This survey is being done for research purposes only. Your willingness to say how you voted is really important for ensuring the accuracy of our research, and we promise that we will always maintain the privacy and confidentiality of your responses. In the election for president, did you vote for (READ LIST)?</t>
  </si>
  <si>
    <t>Q1. How are you feeling specifically about Georgia’s economy these days? Would you say you are...?</t>
  </si>
  <si>
    <t>Q2. Do you feel very confident, somewhat confident, not that confident, or not confident at all that life for our children's generation will be better than it has been for us?</t>
  </si>
  <si>
    <t>Q3_Summary1. PROPORTION OF RESPONDENTS WHO INDICATE ISSUE IS VERY/SOMEWHAT IMPORTANT TO THEM PERSONALLY (P1/2)</t>
  </si>
  <si>
    <t>Q3_Summary2. PROPORTION OF RESPONDENTS WHO INDICATE ISSUE IS VERY IMPORTANT TO THEM PERSONALLY (P1)</t>
  </si>
  <si>
    <t>Q3_1. Reducing the tax burden on families and individuals</t>
  </si>
  <si>
    <t>Q3_2. Ensuring working parents can find quality, affordable child care</t>
  </si>
  <si>
    <t>Q3_3. Expanding paid family and medical leave for workers</t>
  </si>
  <si>
    <t>Q3_4. Improving Georgia's K through twelve public education system *</t>
  </si>
  <si>
    <t>Q3_5. Making healthcare more affordable and accessible *</t>
  </si>
  <si>
    <t>Q3_6. Increasing jobs and economic growth **</t>
  </si>
  <si>
    <t>Q3_7. Making college more affordable **</t>
  </si>
  <si>
    <t>Q4_Summary1. PROPORTION OF RESPONDENTS WHO INDICATE [ITEM] IS SOMEWHAT/VERY UNAFFORDABLE IN GA RIGHT NOW (P3/4)</t>
  </si>
  <si>
    <t>Q4_Summary2. PROPORTION OF RESPONDENTS WHO INDICATE [ITEM] IS VERY UNAFFORDABLE IN GA RIGHT NOW (P4)</t>
  </si>
  <si>
    <t>Q4_1. Housing</t>
  </si>
  <si>
    <t>Q4_2. Healthcare</t>
  </si>
  <si>
    <t>Q4_3. Child care</t>
  </si>
  <si>
    <t>Q4_4. Food and groceries *</t>
  </si>
  <si>
    <t>Q4_5. Gasoline **</t>
  </si>
  <si>
    <t>Q5. Thinking about the state government here in Georgia, how do you think the state government does at meeting the needs of families with young children--a good job, a bad job, or neither a good nor a bad job?</t>
  </si>
  <si>
    <t>Q6ab. As you may know, Georgia currently offers a free, lottery-funded voluntary pre-kindergarten program for four-year-olds in the state. Do you support or oppose continuing to use a portion of lottery funds to provide voluntary pre-kindergarten programs for four-year-olds?</t>
  </si>
  <si>
    <t>Q7_Summary1. PROPORTION OF RESPONDENTS WHO THINK [ITEM] IS VERY/SOMEWHAT IMPORTANT FOR GA TO DO (P1/2)</t>
  </si>
  <si>
    <t>Q7_Summary2. PROPORTION OF RESPONDENTS WHO THINK [ITEM] IS VERY IMPORTANT FOR GA TO DO (P1)</t>
  </si>
  <si>
    <t>Q7_1. Invest Georgia's budget surplus to create a child care trust fund that would provide stable long-term funding to improve access to quality child care</t>
  </si>
  <si>
    <t>Q7_2. Use Georgia lottery proceeds to expand the state's voluntary pre-K program to be available to both four-year-olds AND three-year-olds</t>
  </si>
  <si>
    <t>Q7_3. Increase the amount of Georgia's young child tax credit</t>
  </si>
  <si>
    <t>Q7_4. Help families with young children have access to stable, secure housing by preventing evictions and expanding rental assistance</t>
  </si>
  <si>
    <t>Q7_5. Simplify applications and renewal for Medicaid to make sure young children and their caregivers don't lose health coverage because of bureaucracy *</t>
  </si>
  <si>
    <t>Q7_6. Expand mental health services for families with young children **</t>
  </si>
  <si>
    <t>Q8ab. Would you be more likely or less likely to vote for a candidate for political office who supports policies that give more families access to quality child care and preschool?</t>
  </si>
  <si>
    <t>Q9_Summary. PROPORTION OF RESPONDENTS WHO THINK GROUP HAS AT LEAST SOME RESPONSIBILITY (P1)</t>
  </si>
  <si>
    <t>Q9_1. The federal government</t>
  </si>
  <si>
    <t>Q9_2. Georgia state government</t>
  </si>
  <si>
    <t>Q9_3. Local government, like cities, counties, and school districts</t>
  </si>
  <si>
    <t>Q9_4. Parents themselves</t>
  </si>
  <si>
    <t>Q9_5. Companies and employers</t>
  </si>
  <si>
    <t>Q10_Summary. PROPORTION OF RESPONDENTS WHO STRONGLY/SOMEWHAT AGREE (P1/2) WITH STATEMENT</t>
  </si>
  <si>
    <t>Q10_Diff: NET AGREE WITH STATEMENT (P1/2-3/4)</t>
  </si>
  <si>
    <t>Q10_1. It is as important for Georgia to support families with children age four and younger as it is to support families with older children.</t>
  </si>
  <si>
    <t>Q10_2. Expanding access to high-quality child care gives parents the opportunity to participate in the workforce, which is good for Georgia's economy. *</t>
  </si>
  <si>
    <t>Q10_3. If caregivers and teachers who work in early education have similar training and experience as elementary grade teachers, they should receive similar pay as well. **</t>
  </si>
  <si>
    <t>Q11_Summary. PROPORTION OF RESPONDENTS WHO INDICATE FUNDING SOURCE WOULD BE TOTALLY/SOMEWHAT ACCEPTABLE TO THEM (P1/2)</t>
  </si>
  <si>
    <t>Q11_Diff: NET FUNDING SOURCE WOULD BE ACCEPTABLE (P1/2-3/4)</t>
  </si>
  <si>
    <t>Q11_1. Increasing the tax rate on tobacco products</t>
  </si>
  <si>
    <t>Q11_2. Increasing taxation of A-I data centers</t>
  </si>
  <si>
    <t>Q11_3. Legalizing and taxing T-H-C and other hemp products</t>
  </si>
  <si>
    <t>Q11_4. Legalizing and taxing sports betting</t>
  </si>
  <si>
    <t>Q11_5. Requiring large corporations to pay a flat, per-employee fee</t>
  </si>
  <si>
    <t>Q12. As you may know, Georgia’s state government has a large budget surplus. Do you think it is more important to use that budget surplus to pay for...?</t>
  </si>
  <si>
    <t>Qpar1. Are you the parent, step-parent, or legal guardian of any children under eighteen</t>
  </si>
  <si>
    <t>Qpar2_Full. In which of the following age groups are your children? (READ LIST. ACCEPT ALL THAT APPLY.)</t>
  </si>
  <si>
    <t>QSemp. Which of the following best describes your current employment situation?</t>
  </si>
  <si>
    <t>Qideol. On most issues related to government and politics, do you consider yourself very liberal, somewhat liberal, moderate, somewhat conservative, or very conservative?</t>
  </si>
  <si>
    <t>QF5. Which of the following best describes your financial situation?</t>
  </si>
  <si>
    <t xml:space="preserve"> </t>
  </si>
  <si>
    <t xml:space="preserve">
</t>
  </si>
  <si>
    <t>PARTY ID</t>
  </si>
  <si>
    <t>GENDER</t>
  </si>
  <si>
    <t>AGE</t>
  </si>
  <si>
    <t>RACE/ETHNICITY</t>
  </si>
  <si>
    <t>EDUCATION</t>
  </si>
  <si>
    <t>2024 VOTE</t>
  </si>
  <si>
    <t>GEEARS AREA TYPE</t>
  </si>
  <si>
    <t>GEEARS REGIONS</t>
  </si>
  <si>
    <t>GA ECONOMY</t>
  </si>
  <si>
    <t>CONFIDENCE IN CHILDREN GENERATION BETTER</t>
  </si>
  <si>
    <t>CHILDCARE</t>
  </si>
  <si>
    <t>STATE  GOV'T MEETING YOUNG FAMILIES' NEEDS</t>
  </si>
  <si>
    <t>ECE CANDIDATE SUPPORT</t>
  </si>
  <si>
    <t>OTHER</t>
  </si>
  <si>
    <t>SURPLUS</t>
  </si>
  <si>
    <t>NEW FUNDING SOURCES</t>
  </si>
  <si>
    <t>PARENT</t>
  </si>
  <si>
    <t>FINANCIAL SITUATION</t>
  </si>
  <si>
    <t>ALL LIKELY VOTERS</t>
  </si>
  <si>
    <t>Democrat</t>
  </si>
  <si>
    <t>Independent</t>
  </si>
  <si>
    <t>Republican</t>
  </si>
  <si>
    <t>Men</t>
  </si>
  <si>
    <t>Women</t>
  </si>
  <si>
    <t>18-34</t>
  </si>
  <si>
    <t>35-49</t>
  </si>
  <si>
    <t>50-64</t>
  </si>
  <si>
    <t>65+</t>
  </si>
  <si>
    <t>White</t>
  </si>
  <si>
    <t>Black</t>
  </si>
  <si>
    <t>HS/less</t>
  </si>
  <si>
    <t>Some college</t>
  </si>
  <si>
    <t>4-year college grad</t>
  </si>
  <si>
    <t>Postgrad</t>
  </si>
  <si>
    <t>Tot noncollege</t>
  </si>
  <si>
    <t>Tot college grad</t>
  </si>
  <si>
    <t>Harris</t>
  </si>
  <si>
    <t>Trump</t>
  </si>
  <si>
    <t>All urban counties</t>
  </si>
  <si>
    <t>Suburban ATL</t>
  </si>
  <si>
    <t>Rest of state</t>
  </si>
  <si>
    <t>Metro</t>
  </si>
  <si>
    <t>South</t>
  </si>
  <si>
    <t>North</t>
  </si>
  <si>
    <t>Central</t>
  </si>
  <si>
    <t>Satisfied</t>
  </si>
  <si>
    <t>Smwt dissatisfied</t>
  </si>
  <si>
    <t>Very dissatisfied</t>
  </si>
  <si>
    <t>Tot dissatisfied</t>
  </si>
  <si>
    <t>Confident</t>
  </si>
  <si>
    <t>Not that confident</t>
  </si>
  <si>
    <t>Not confident at all</t>
  </si>
  <si>
    <t>Very important working parents find child care</t>
  </si>
  <si>
    <t>Childcare smwt unaffordable</t>
  </si>
  <si>
    <t>Childcare very unaffordable</t>
  </si>
  <si>
    <t>Important working parents find child care/currently unaffordable</t>
  </si>
  <si>
    <t>Good job</t>
  </si>
  <si>
    <t>Bad job</t>
  </si>
  <si>
    <t>Neither good/bad</t>
  </si>
  <si>
    <t>Much more likely</t>
  </si>
  <si>
    <t>Smwt more likely</t>
  </si>
  <si>
    <t>Tot more likely</t>
  </si>
  <si>
    <t>No difference</t>
  </si>
  <si>
    <t>All entities responsible for child care</t>
  </si>
  <si>
    <t>Tax cuts</t>
  </si>
  <si>
    <t>Families w/ young children supports</t>
  </si>
  <si>
    <t>At least one totally acceptable</t>
  </si>
  <si>
    <t>All totally/smwt acceptable</t>
  </si>
  <si>
    <t>Yes</t>
  </si>
  <si>
    <t>No</t>
  </si>
  <si>
    <t>Have child age 5/younger</t>
  </si>
  <si>
    <t>Comfortable/increasing savings</t>
  </si>
  <si>
    <t>Comfortable/not increasing</t>
  </si>
  <si>
    <t>Just getting by/struggling</t>
  </si>
  <si>
    <t>Weighted Frequencies</t>
  </si>
  <si>
    <t>Male</t>
  </si>
  <si>
    <t/>
  </si>
  <si>
    <t>Female</t>
  </si>
  <si>
    <t>Nonbinary/other</t>
  </si>
  <si>
    <t>Yes, registered to vote</t>
  </si>
  <si>
    <t>No, not registered to vote</t>
  </si>
  <si>
    <t>Not sure</t>
  </si>
  <si>
    <t xml:space="preserve">Total 18-29 </t>
  </si>
  <si>
    <t xml:space="preserve">Total 30-39 </t>
  </si>
  <si>
    <t xml:space="preserve">Total 40-49 </t>
  </si>
  <si>
    <t xml:space="preserve">Total 50-59 </t>
  </si>
  <si>
    <t xml:space="preserve">Total 60-69 </t>
  </si>
  <si>
    <t>Total 70+</t>
  </si>
  <si>
    <t xml:space="preserve">Total 18-34 </t>
  </si>
  <si>
    <t xml:space="preserve">Total 35-49 </t>
  </si>
  <si>
    <t xml:space="preserve">Total 50-64 </t>
  </si>
  <si>
    <t>Total 65+</t>
  </si>
  <si>
    <t>18-24</t>
  </si>
  <si>
    <t>25-29</t>
  </si>
  <si>
    <t>30-34</t>
  </si>
  <si>
    <t>35-39</t>
  </si>
  <si>
    <t>40-44</t>
  </si>
  <si>
    <t>45-49</t>
  </si>
  <si>
    <t>50-54</t>
  </si>
  <si>
    <t>55-59</t>
  </si>
  <si>
    <t>60-64</t>
  </si>
  <si>
    <t>65-69</t>
  </si>
  <si>
    <t>70-74</t>
  </si>
  <si>
    <t>75 or older</t>
  </si>
  <si>
    <t>American Indian or Native American</t>
  </si>
  <si>
    <t>Asian or Asian American</t>
  </si>
  <si>
    <t>Black or African American</t>
  </si>
  <si>
    <t>Hispanic</t>
  </si>
  <si>
    <t>Native Hawaiian or Pacific Islander</t>
  </si>
  <si>
    <t>Another race</t>
  </si>
  <si>
    <t>Not sure/refused</t>
  </si>
  <si>
    <t xml:space="preserve">Total HS/less </t>
  </si>
  <si>
    <t xml:space="preserve">Total Some college </t>
  </si>
  <si>
    <t xml:space="preserve">Total College grad </t>
  </si>
  <si>
    <t>Total Postgrad</t>
  </si>
  <si>
    <t xml:space="preserve">Total Non-college </t>
  </si>
  <si>
    <t>Total College+</t>
  </si>
  <si>
    <t>Did not graduate high school</t>
  </si>
  <si>
    <t>High school graduate</t>
  </si>
  <si>
    <t>Vocational training/technical school</t>
  </si>
  <si>
    <t>Some college, no degree</t>
  </si>
  <si>
    <t>2-year college/associate degree</t>
  </si>
  <si>
    <t>4-year college/bachelor’s degree</t>
  </si>
  <si>
    <t>Master’s, PhD, or professional degree (MD, law, MBA)</t>
  </si>
  <si>
    <t xml:space="preserve">Total Democrat </t>
  </si>
  <si>
    <t xml:space="preserve">Total Independent </t>
  </si>
  <si>
    <t xml:space="preserve">Total Republican </t>
  </si>
  <si>
    <t>Differential (Democrat - Republican)</t>
  </si>
  <si>
    <t>A strong Republican</t>
  </si>
  <si>
    <t>Leaning Republican</t>
  </si>
  <si>
    <t>Completely independent</t>
  </si>
  <si>
    <t>Leaning Democratic</t>
  </si>
  <si>
    <t>A strong Democrat</t>
  </si>
  <si>
    <t>Differential (Harris - Trump)</t>
  </si>
  <si>
    <t>Kamala Harris</t>
  </si>
  <si>
    <t>Donald Trump</t>
  </si>
  <si>
    <t>Other candidate</t>
  </si>
  <si>
    <t>Did not vote</t>
  </si>
  <si>
    <t>Somewhat satisfied</t>
  </si>
  <si>
    <t>Somewhat dissatisfied</t>
  </si>
  <si>
    <t>Very satisfied</t>
  </si>
  <si>
    <t xml:space="preserve">Total Dissatisfied </t>
  </si>
  <si>
    <t xml:space="preserve">Total Satisfied </t>
  </si>
  <si>
    <t>Differential (Satisfied - Dissatisfied)</t>
  </si>
  <si>
    <t xml:space="preserve">Total Confident </t>
  </si>
  <si>
    <t xml:space="preserve">Total Not confident </t>
  </si>
  <si>
    <t>Differential (Confident - Not confident)</t>
  </si>
  <si>
    <t>Feel very confident</t>
  </si>
  <si>
    <t>Feel somewhat confident</t>
  </si>
  <si>
    <t>Do not feel that confident</t>
  </si>
  <si>
    <t>Do not feel confident at all</t>
  </si>
  <si>
    <t>Improving Georgia’s K through twelve public education system *</t>
  </si>
  <si>
    <t>Making healthcare more affordable and accessible *</t>
  </si>
  <si>
    <t>Increasing jobs and economic growth **</t>
  </si>
  <si>
    <t>Reducing the tax burden on families and individuals</t>
  </si>
  <si>
    <t>Ensuring working parents can find quality, affordable child care</t>
  </si>
  <si>
    <t>Making college more affordable **</t>
  </si>
  <si>
    <t>Expanding paid family and medical leave for workers</t>
  </si>
  <si>
    <t xml:space="preserve">Total Important </t>
  </si>
  <si>
    <t xml:space="preserve">Total Not important </t>
  </si>
  <si>
    <t>Differential (Important - Not important)</t>
  </si>
  <si>
    <t>Very important</t>
  </si>
  <si>
    <t>Somewhat important</t>
  </si>
  <si>
    <t>Not that important</t>
  </si>
  <si>
    <t>Not important at all</t>
  </si>
  <si>
    <t>Housing</t>
  </si>
  <si>
    <t>Healthcare</t>
  </si>
  <si>
    <t>Gasoline **</t>
  </si>
  <si>
    <t>Child care</t>
  </si>
  <si>
    <t>Food and groceries *</t>
  </si>
  <si>
    <t xml:space="preserve">Total Affordable </t>
  </si>
  <si>
    <t xml:space="preserve">Total Unaffordable </t>
  </si>
  <si>
    <t>Differential (Affordable - Unaffordable)</t>
  </si>
  <si>
    <t>Very affordable</t>
  </si>
  <si>
    <t>Somewhat affordable</t>
  </si>
  <si>
    <t>Somewhat unaffordable</t>
  </si>
  <si>
    <t>Very unaffordable</t>
  </si>
  <si>
    <t>Differential (Good - Bad job)</t>
  </si>
  <si>
    <t>Neither a good nor a bad job</t>
  </si>
  <si>
    <t>I do not know</t>
  </si>
  <si>
    <t xml:space="preserve">Total Support </t>
  </si>
  <si>
    <t xml:space="preserve">Total Oppose </t>
  </si>
  <si>
    <t>Differential (Support - Oppose)</t>
  </si>
  <si>
    <t>Strongly support</t>
  </si>
  <si>
    <t>Somewhat support</t>
  </si>
  <si>
    <t>Somewhat oppose</t>
  </si>
  <si>
    <t>Strongly oppose</t>
  </si>
  <si>
    <t>Simplify applications and renewal for Medicaid to make sure young children and their caregivers don’t lose health coverage because of bureaucracy</t>
  </si>
  <si>
    <t>Expand mental health services for families with young children</t>
  </si>
  <si>
    <t>Use Georgia lottery proceeds to expand the state’s voluntary pre-K program to be available to both four-year-olds AND three-year-olds</t>
  </si>
  <si>
    <t>Invest Georgia’s budget surplus to create a child care trust fund that would provide stable long-term funding to improve access to quality child care</t>
  </si>
  <si>
    <t>Increase the amount of Georgia’s young child tax credit</t>
  </si>
  <si>
    <t>Help families with young children have access to stable, secure housing by preventing evictions and expanding rental assistance</t>
  </si>
  <si>
    <t xml:space="preserve">Total More likely </t>
  </si>
  <si>
    <t xml:space="preserve">Total Less likely </t>
  </si>
  <si>
    <t>Differential (More - Less likely)</t>
  </si>
  <si>
    <t>Somewhat more likely</t>
  </si>
  <si>
    <t>Somewhat less likely</t>
  </si>
  <si>
    <t>Much less likely</t>
  </si>
  <si>
    <t>Parents themselves</t>
  </si>
  <si>
    <t>Georgia state government</t>
  </si>
  <si>
    <t>Local government, like cities, counties, and school districts</t>
  </si>
  <si>
    <t>The federal government</t>
  </si>
  <si>
    <t>Companies and employers</t>
  </si>
  <si>
    <t>Differential (Has at least some - Does not have any responsibility)</t>
  </si>
  <si>
    <t>Has at least some responsibility</t>
  </si>
  <si>
    <t>Does not have any responsibility</t>
  </si>
  <si>
    <t>Expanding access to high-quality child care gives parents the opportunity to participate in the workforce, which is good for Georgia’s economy. *</t>
  </si>
  <si>
    <t>It is as important for Georgia to support families with children age four and younger as it is to support families with older children.</t>
  </si>
  <si>
    <t>If caregivers and teachers who work in early education have similar training and experience as elementary grade teachers, they should receive similar pay as well. **</t>
  </si>
  <si>
    <t xml:space="preserve">Total Agree </t>
  </si>
  <si>
    <t xml:space="preserve">Total Disagree </t>
  </si>
  <si>
    <t>Differential (Agree - Disagree)</t>
  </si>
  <si>
    <t>Strongly agree</t>
  </si>
  <si>
    <t>Somewhat agree</t>
  </si>
  <si>
    <t>Somewhat disagree</t>
  </si>
  <si>
    <t>Strongly disagree</t>
  </si>
  <si>
    <t>Increasing taxation of A-I data centers</t>
  </si>
  <si>
    <t>Increasing the tax rate on tobacco products</t>
  </si>
  <si>
    <t>Legalizing and taxing T-H-C and other hemp products</t>
  </si>
  <si>
    <t>Legalizing and taxing sports betting</t>
  </si>
  <si>
    <t>Requiring large corporations to pay a flat, per-employee fee</t>
  </si>
  <si>
    <t xml:space="preserve">Total Acceptable </t>
  </si>
  <si>
    <t xml:space="preserve">Total Unacceptable </t>
  </si>
  <si>
    <t>Differential (Acceptable - Unacceptable)</t>
  </si>
  <si>
    <t>Totally acceptable</t>
  </si>
  <si>
    <t>Somewhat acceptable</t>
  </si>
  <si>
    <t>Somewhat unacceptable</t>
  </si>
  <si>
    <t>Totally unacceptable</t>
  </si>
  <si>
    <t>Differential (Supports for families with young children - Tax cuts)</t>
  </si>
  <si>
    <t>Housing, education, healthcare, and other supports for families with young children</t>
  </si>
  <si>
    <t>Both</t>
  </si>
  <si>
    <t>Refused</t>
  </si>
  <si>
    <t>Age five or younger</t>
  </si>
  <si>
    <t>Age six to ten</t>
  </si>
  <si>
    <t>Age eleven to thirteen</t>
  </si>
  <si>
    <t>Age fourteen to seventeen</t>
  </si>
  <si>
    <t>No/refused (Qpar1)</t>
  </si>
  <si>
    <t>Total Employed</t>
  </si>
  <si>
    <t>Employed full time</t>
  </si>
  <si>
    <t>Employed part time (less than ('thirty-five','35') hours per week</t>
  </si>
  <si>
    <t>Laid off/unemployed but looking for work</t>
  </si>
  <si>
    <t>Disabled, unable to work</t>
  </si>
  <si>
    <t>Stay-at-home parent or caregiver</t>
  </si>
  <si>
    <t>Full-time student</t>
  </si>
  <si>
    <t>Retired</t>
  </si>
  <si>
    <t xml:space="preserve">Total Liberal </t>
  </si>
  <si>
    <t xml:space="preserve">Total Conservative </t>
  </si>
  <si>
    <t>Differential (Liberal - Conservative)</t>
  </si>
  <si>
    <t>Very liberal</t>
  </si>
  <si>
    <t>Somewhat liberal</t>
  </si>
  <si>
    <t>Moderate</t>
  </si>
  <si>
    <t>Somewhat conservative</t>
  </si>
  <si>
    <t>Very conservative</t>
  </si>
  <si>
    <t>Total Living comfortably</t>
  </si>
  <si>
    <t>Living comfortably with increasing savings</t>
  </si>
  <si>
    <t>Living comfortably but not increasing savings</t>
  </si>
  <si>
    <t>Just getting by financially</t>
  </si>
  <si>
    <t>Really struggling financially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</si>
</sst>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font>
    <font>
      <b/>
      <sz val="12"/>
      <color rgb="FF000000"/>
      <name val="Arial"/>
    </font>
    <font>
      <sz val="10"/>
      <color rgb="FF0000FF"/>
      <name val="Arial"/>
    </font>
    <font>
      <sz val="9"/>
      <color rgb="FF000000"/>
      <name val="Segoe UI"/>
    </font>
    <font>
      <b/>
      <sz val="9"/>
      <color rgb="FF000000"/>
      <name val="Segoe UI"/>
    </font>
    <font>
      <sz val="10"/>
      <color rgb="FF000000"/>
      <name val="Arial"/>
      <family val="2"/>
    </font>
    <font>
      <sz val="22"/>
      <color rgb="FF000000"/>
      <name val="Arial"/>
      <family val="2"/>
    </font>
    <font>
      <sz val="18"/>
      <color rgb="FF000000"/>
      <name val="Arial"/>
      <family val="2"/>
    </font>
    <font>
      <b/>
      <sz val="10"/>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rgb="FFFFFFE1"/>
        <bgColor rgb="FFFFFFE1"/>
      </patternFill>
    </fill>
    <fill>
      <patternFill patternType="solid">
        <fgColor rgb="FFD9FFFF"/>
        <bgColor rgb="FFD9FFFF"/>
      </patternFill>
    </fill>
    <fill>
      <patternFill patternType="solid">
        <fgColor rgb="FFFFECEC"/>
        <bgColor rgb="FFFFECEC"/>
      </patternFill>
    </fill>
  </fills>
  <borders count="21">
    <border>
      <left/>
      <right/>
      <top/>
      <bottom/>
      <diagonal/>
    </border>
    <border>
      <left style="thin">
        <color rgb="FFA9A9A9"/>
      </left>
      <right/>
      <top/>
      <bottom/>
      <diagonal/>
    </border>
    <border>
      <left/>
      <right/>
      <top style="thin">
        <color rgb="FFA9A9A9"/>
      </top>
      <bottom/>
      <diagonal/>
    </border>
    <border>
      <left/>
      <right style="thin">
        <color rgb="FFA9A9A9"/>
      </right>
      <top/>
      <bottom/>
      <diagonal/>
    </border>
    <border>
      <left/>
      <right/>
      <top/>
      <bottom style="thin">
        <color rgb="FFA9A9A9"/>
      </bottom>
      <diagonal/>
    </border>
    <border>
      <left style="thin">
        <color rgb="FFA9A9A9"/>
      </left>
      <right/>
      <top style="thin">
        <color rgb="FFA9A9A9"/>
      </top>
      <bottom/>
      <diagonal/>
    </border>
    <border>
      <left/>
      <right style="thin">
        <color rgb="FFA9A9A9"/>
      </right>
      <top style="thin">
        <color rgb="FFA9A9A9"/>
      </top>
      <bottom/>
      <diagonal/>
    </border>
    <border>
      <left/>
      <right style="thin">
        <color rgb="FFA9A9A9"/>
      </right>
      <top/>
      <bottom style="thin">
        <color rgb="FFA9A9A9"/>
      </bottom>
      <diagonal/>
    </border>
    <border>
      <left style="thin">
        <color rgb="FFA9A9A9"/>
      </left>
      <right/>
      <top/>
      <bottom style="thin">
        <color rgb="FFA9A9A9"/>
      </bottom>
      <diagonal/>
    </border>
    <border>
      <left style="thin">
        <color rgb="FFA9A9A9"/>
      </left>
      <right style="thin">
        <color rgb="FFA9A9A9"/>
      </right>
      <top/>
      <bottom/>
      <diagonal/>
    </border>
    <border>
      <left/>
      <right/>
      <top style="thin">
        <color rgb="FFA9A9A9"/>
      </top>
      <bottom style="thin">
        <color rgb="FFA9A9A9"/>
      </bottom>
      <diagonal/>
    </border>
    <border>
      <left style="thin">
        <color rgb="FFA9A9A9"/>
      </left>
      <right style="thin">
        <color rgb="FFA9A9A9"/>
      </right>
      <top style="thin">
        <color rgb="FFA9A9A9"/>
      </top>
      <bottom/>
      <diagonal/>
    </border>
    <border>
      <left style="thin">
        <color rgb="FFA9A9A9"/>
      </left>
      <right style="thin">
        <color rgb="FFA9A9A9"/>
      </right>
      <top/>
      <bottom style="thin">
        <color rgb="FFA9A9A9"/>
      </bottom>
      <diagonal/>
    </border>
    <border>
      <left style="thin">
        <color rgb="FFA9A9A9"/>
      </left>
      <right/>
      <top style="thin">
        <color rgb="FFA9A9A9"/>
      </top>
      <bottom style="thin">
        <color rgb="FFA9A9A9"/>
      </bottom>
      <diagonal/>
    </border>
    <border>
      <left/>
      <right style="thin">
        <color rgb="FFA9A9A9"/>
      </right>
      <top style="thin">
        <color rgb="FFA9A9A9"/>
      </top>
      <bottom style="thin">
        <color rgb="FFA9A9A9"/>
      </bottom>
      <diagonal/>
    </border>
    <border>
      <left style="thin">
        <color rgb="FFA9A9A9"/>
      </left>
      <right style="thin">
        <color rgb="FFA9A9A9"/>
      </right>
      <top style="thin">
        <color rgb="FFA9A9A9"/>
      </top>
      <bottom style="thin">
        <color rgb="FFA9A9A9"/>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70">
    <xf numFmtId="0" fontId="0" fillId="0" borderId="0" xfId="0"/>
    <xf numFmtId="0" fontId="3" fillId="2" borderId="0" xfId="0" applyFont="1" applyFill="1" applyAlignment="1">
      <alignment horizontal="left" vertical="center"/>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5" xfId="0" applyFont="1" applyFill="1" applyBorder="1" applyAlignment="1">
      <alignment horizontal="left" vertical="center" wrapText="1"/>
    </xf>
    <xf numFmtId="1" fontId="3" fillId="3" borderId="2" xfId="0" applyNumberFormat="1" applyFont="1" applyFill="1" applyBorder="1" applyAlignment="1">
      <alignment horizontal="center" vertical="center"/>
    </xf>
    <xf numFmtId="1" fontId="3" fillId="3" borderId="5" xfId="0" applyNumberFormat="1" applyFont="1" applyFill="1" applyBorder="1" applyAlignment="1">
      <alignment horizontal="center" vertical="center"/>
    </xf>
    <xf numFmtId="1" fontId="3" fillId="3" borderId="6" xfId="0" applyNumberFormat="1" applyFont="1" applyFill="1" applyBorder="1" applyAlignment="1">
      <alignment horizontal="center" vertical="center"/>
    </xf>
    <xf numFmtId="9" fontId="3" fillId="3" borderId="0" xfId="0" applyNumberFormat="1" applyFont="1" applyFill="1" applyAlignment="1">
      <alignment horizontal="center" vertical="center"/>
    </xf>
    <xf numFmtId="9" fontId="3" fillId="3" borderId="1" xfId="0" applyNumberFormat="1" applyFont="1" applyFill="1" applyBorder="1" applyAlignment="1">
      <alignment horizontal="center" vertical="center"/>
    </xf>
    <xf numFmtId="9" fontId="3" fillId="3" borderId="3" xfId="0" applyNumberFormat="1" applyFont="1" applyFill="1" applyBorder="1" applyAlignment="1">
      <alignment horizontal="center" vertical="center"/>
    </xf>
    <xf numFmtId="1" fontId="3" fillId="2" borderId="0" xfId="0" applyNumberFormat="1" applyFont="1" applyFill="1" applyAlignment="1">
      <alignment horizontal="center" vertical="center"/>
    </xf>
    <xf numFmtId="1" fontId="3" fillId="2" borderId="1"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1" fontId="3" fillId="2" borderId="3" xfId="0"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1" fontId="3" fillId="2" borderId="6" xfId="0" applyNumberFormat="1" applyFont="1" applyFill="1" applyBorder="1" applyAlignment="1">
      <alignment horizontal="center" vertical="center"/>
    </xf>
    <xf numFmtId="1" fontId="3" fillId="2" borderId="7" xfId="0" applyNumberFormat="1" applyFont="1" applyFill="1" applyBorder="1" applyAlignment="1">
      <alignment horizontal="center" vertical="center"/>
    </xf>
    <xf numFmtId="1" fontId="3" fillId="2" borderId="8" xfId="0" applyNumberFormat="1" applyFont="1" applyFill="1" applyBorder="1" applyAlignment="1">
      <alignment horizontal="center" vertical="center"/>
    </xf>
    <xf numFmtId="9" fontId="3" fillId="4" borderId="0" xfId="0" applyNumberFormat="1" applyFont="1" applyFill="1" applyAlignment="1">
      <alignment horizontal="center" vertical="center"/>
    </xf>
    <xf numFmtId="9" fontId="3" fillId="4" borderId="1" xfId="0" applyNumberFormat="1" applyFont="1" applyFill="1" applyBorder="1" applyAlignment="1">
      <alignment horizontal="center" vertical="center"/>
    </xf>
    <xf numFmtId="9" fontId="3" fillId="4" borderId="2" xfId="0" applyNumberFormat="1" applyFont="1" applyFill="1" applyBorder="1" applyAlignment="1">
      <alignment horizontal="center" vertical="center"/>
    </xf>
    <xf numFmtId="9" fontId="3" fillId="4" borderId="3" xfId="0" applyNumberFormat="1" applyFont="1" applyFill="1" applyBorder="1" applyAlignment="1">
      <alignment horizontal="center" vertical="center"/>
    </xf>
    <xf numFmtId="9" fontId="3" fillId="4" borderId="4" xfId="0" applyNumberFormat="1" applyFont="1" applyFill="1" applyBorder="1" applyAlignment="1">
      <alignment horizontal="center" vertical="center"/>
    </xf>
    <xf numFmtId="9" fontId="3" fillId="4" borderId="5" xfId="0" applyNumberFormat="1" applyFont="1" applyFill="1" applyBorder="1" applyAlignment="1">
      <alignment horizontal="center" vertical="center"/>
    </xf>
    <xf numFmtId="9" fontId="3" fillId="4" borderId="6" xfId="0" applyNumberFormat="1" applyFont="1" applyFill="1" applyBorder="1" applyAlignment="1">
      <alignment horizontal="center" vertical="center"/>
    </xf>
    <xf numFmtId="9" fontId="3" fillId="4" borderId="7" xfId="0" applyNumberFormat="1" applyFont="1" applyFill="1" applyBorder="1" applyAlignment="1">
      <alignment horizontal="center" vertical="center"/>
    </xf>
    <xf numFmtId="9" fontId="3" fillId="4" borderId="8" xfId="0" applyNumberFormat="1" applyFont="1" applyFill="1" applyBorder="1" applyAlignment="1">
      <alignment horizontal="center" vertical="center"/>
    </xf>
    <xf numFmtId="9" fontId="3" fillId="5" borderId="4" xfId="0" applyNumberFormat="1" applyFont="1" applyFill="1" applyBorder="1" applyAlignment="1">
      <alignment horizontal="center" vertical="center"/>
    </xf>
    <xf numFmtId="9" fontId="3" fillId="5" borderId="7" xfId="0" applyNumberFormat="1" applyFont="1" applyFill="1" applyBorder="1" applyAlignment="1">
      <alignment horizontal="center" vertical="center"/>
    </xf>
    <xf numFmtId="9" fontId="3" fillId="5" borderId="8" xfId="0" applyNumberFormat="1" applyFont="1" applyFill="1" applyBorder="1" applyAlignment="1">
      <alignment horizontal="center" vertical="center"/>
    </xf>
    <xf numFmtId="0" fontId="6" fillId="0" borderId="0" xfId="1" applyFont="1"/>
    <xf numFmtId="0" fontId="6" fillId="0" borderId="0" xfId="1" applyFont="1" applyAlignment="1">
      <alignment horizontal="center" vertical="center"/>
    </xf>
    <xf numFmtId="0" fontId="5" fillId="0" borderId="0" xfId="1"/>
    <xf numFmtId="49" fontId="6" fillId="0" borderId="0" xfId="1" applyNumberFormat="1" applyFont="1" applyAlignment="1">
      <alignment horizontal="center" vertical="center"/>
    </xf>
    <xf numFmtId="0" fontId="7" fillId="0" borderId="0" xfId="1" applyFont="1" applyAlignment="1">
      <alignment horizontal="center" vertical="center"/>
    </xf>
    <xf numFmtId="0" fontId="6" fillId="0" borderId="0" xfId="1" applyFont="1" applyAlignment="1">
      <alignment horizontal="center"/>
    </xf>
    <xf numFmtId="9" fontId="3" fillId="2" borderId="1" xfId="0" applyNumberFormat="1" applyFont="1" applyFill="1" applyBorder="1" applyAlignment="1">
      <alignment horizontal="center" vertical="center"/>
    </xf>
    <xf numFmtId="9" fontId="3" fillId="2" borderId="0" xfId="0" applyNumberFormat="1" applyFont="1" applyFill="1" applyAlignment="1">
      <alignment horizontal="center" vertical="center"/>
    </xf>
    <xf numFmtId="9" fontId="3" fillId="2" borderId="3" xfId="0" applyNumberFormat="1" applyFont="1" applyFill="1" applyBorder="1" applyAlignment="1">
      <alignment horizontal="center" vertical="center"/>
    </xf>
    <xf numFmtId="9" fontId="3" fillId="2" borderId="8" xfId="0" applyNumberFormat="1" applyFont="1" applyFill="1" applyBorder="1" applyAlignment="1">
      <alignment horizontal="center" vertical="center"/>
    </xf>
    <xf numFmtId="9" fontId="3" fillId="2" borderId="4" xfId="0" applyNumberFormat="1" applyFont="1" applyFill="1" applyBorder="1" applyAlignment="1">
      <alignment horizontal="center" vertical="center"/>
    </xf>
    <xf numFmtId="9" fontId="3" fillId="2" borderId="7" xfId="0" applyNumberFormat="1" applyFont="1" applyFill="1" applyBorder="1" applyAlignment="1">
      <alignment horizontal="center" vertical="center"/>
    </xf>
    <xf numFmtId="0" fontId="8" fillId="0" borderId="16" xfId="0" applyFont="1" applyBorder="1" applyAlignment="1">
      <alignment horizontal="center"/>
    </xf>
    <xf numFmtId="0" fontId="0" fillId="0" borderId="17" xfId="0" applyBorder="1" applyAlignment="1">
      <alignment wrapText="1"/>
    </xf>
    <xf numFmtId="49" fontId="8" fillId="0" borderId="16" xfId="0" applyNumberFormat="1" applyFont="1" applyBorder="1" applyAlignment="1">
      <alignment horizontal="center"/>
    </xf>
    <xf numFmtId="0" fontId="2" fillId="0" borderId="16" xfId="0" applyFont="1" applyBorder="1" applyAlignment="1">
      <alignment horizontal="left" vertical="center"/>
    </xf>
    <xf numFmtId="0" fontId="0" fillId="0" borderId="16" xfId="0" applyBorder="1"/>
    <xf numFmtId="0" fontId="0" fillId="0" borderId="17" xfId="0" applyBorder="1" applyAlignment="1">
      <alignment horizontal="left" vertical="center" wrapText="1"/>
    </xf>
    <xf numFmtId="0" fontId="0" fillId="0" borderId="17" xfId="0" applyBorder="1"/>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0" fillId="0" borderId="18" xfId="0" applyBorder="1"/>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2">
    <cellStyle name="Normal" xfId="0" builtinId="0"/>
    <cellStyle name="Normal 2" xfId="1" xr:uid="{D625C688-049B-4A43-9528-C50CF60704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235744</xdr:colOff>
      <xdr:row>10</xdr:row>
      <xdr:rowOff>164306</xdr:rowOff>
    </xdr:from>
    <xdr:ext cx="6262687" cy="3456272"/>
    <xdr:pic>
      <xdr:nvPicPr>
        <xdr:cNvPr id="2" name="Picture 1">
          <a:extLst>
            <a:ext uri="{FF2B5EF4-FFF2-40B4-BE49-F238E27FC236}">
              <a16:creationId xmlns:a16="http://schemas.microsoft.com/office/drawing/2014/main" id="{56F65748-11E0-4B7A-A6BA-C26ADEC2FC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3994" y="3545681"/>
          <a:ext cx="6262687" cy="3456272"/>
        </a:xfrm>
        <a:prstGeom prst="rect">
          <a:avLst/>
        </a:prstGeom>
      </xdr:spPr>
    </xdr:pic>
    <xdr:clientData/>
  </xdr:oneCellAnchor>
  <xdr:twoCellAnchor editAs="oneCell">
    <xdr:from>
      <xdr:col>11</xdr:col>
      <xdr:colOff>345281</xdr:colOff>
      <xdr:row>13</xdr:row>
      <xdr:rowOff>35718</xdr:rowOff>
    </xdr:from>
    <xdr:to>
      <xdr:col>17</xdr:col>
      <xdr:colOff>265906</xdr:colOff>
      <xdr:row>17</xdr:row>
      <xdr:rowOff>330993</xdr:rowOff>
    </xdr:to>
    <xdr:pic>
      <xdr:nvPicPr>
        <xdr:cNvPr id="3" name="Picture 2">
          <a:extLst>
            <a:ext uri="{FF2B5EF4-FFF2-40B4-BE49-F238E27FC236}">
              <a16:creationId xmlns:a16="http://schemas.microsoft.com/office/drawing/2014/main" id="{C03701D4-FB5A-91FC-6953-1E971B7E44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08094" y="4488656"/>
          <a:ext cx="3635375" cy="17240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AC1E8-6FCE-4129-959D-E6D7B56AB74E}">
  <dimension ref="B2:K37"/>
  <sheetViews>
    <sheetView zoomScale="80" zoomScaleNormal="80" workbookViewId="0">
      <selection activeCell="V14" sqref="V14"/>
    </sheetView>
  </sheetViews>
  <sheetFormatPr defaultColWidth="8.85546875" defaultRowHeight="12.6"/>
  <cols>
    <col min="1" max="10" width="8.85546875" style="45"/>
    <col min="11" max="11" width="15.28515625" style="45" bestFit="1" customWidth="1"/>
    <col min="12" max="16384" width="8.85546875" style="45"/>
  </cols>
  <sheetData>
    <row r="2" spans="2:11" ht="27.6">
      <c r="B2" s="43"/>
      <c r="C2" s="43"/>
      <c r="D2" s="43"/>
      <c r="E2" s="43"/>
      <c r="F2" s="43"/>
      <c r="G2" s="43"/>
      <c r="H2" s="43"/>
      <c r="I2" s="43"/>
      <c r="J2" s="43"/>
      <c r="K2" s="44" t="s">
        <v>0</v>
      </c>
    </row>
    <row r="3" spans="2:11" ht="27.6">
      <c r="I3" s="43"/>
      <c r="J3" s="43"/>
      <c r="K3" s="44"/>
    </row>
    <row r="4" spans="2:11" ht="27.6">
      <c r="I4" s="43"/>
      <c r="J4" s="43"/>
      <c r="K4" s="44"/>
    </row>
    <row r="5" spans="2:11" ht="27.6">
      <c r="I5" s="43"/>
      <c r="J5" s="43"/>
      <c r="K5" s="44"/>
    </row>
    <row r="6" spans="2:11" ht="27.6">
      <c r="B6" s="43"/>
      <c r="C6" s="43"/>
      <c r="D6" s="43"/>
      <c r="E6" s="43"/>
      <c r="F6" s="43"/>
      <c r="G6" s="43"/>
      <c r="H6" s="43"/>
      <c r="I6" s="43"/>
      <c r="J6" s="43"/>
      <c r="K6" s="44" t="s">
        <v>1</v>
      </c>
    </row>
    <row r="7" spans="2:11" ht="27.6">
      <c r="B7" s="43"/>
      <c r="C7" s="43"/>
      <c r="D7" s="43"/>
      <c r="E7" s="43"/>
      <c r="F7" s="43"/>
      <c r="G7" s="43"/>
      <c r="H7" s="43"/>
      <c r="I7" s="43"/>
      <c r="J7" s="43"/>
      <c r="K7" s="44"/>
    </row>
    <row r="8" spans="2:11" ht="27.6">
      <c r="B8" s="43"/>
      <c r="C8" s="43"/>
      <c r="D8" s="43"/>
      <c r="E8" s="43"/>
      <c r="F8" s="43"/>
      <c r="G8" s="43"/>
      <c r="H8" s="43"/>
      <c r="I8" s="43"/>
      <c r="K8" s="44" t="s">
        <v>2</v>
      </c>
    </row>
    <row r="9" spans="2:11" ht="27.6">
      <c r="B9" s="43"/>
      <c r="C9" s="43"/>
      <c r="D9" s="43"/>
      <c r="E9" s="43"/>
      <c r="F9" s="43"/>
      <c r="G9" s="43"/>
      <c r="H9" s="43"/>
      <c r="I9" s="43"/>
      <c r="J9" s="43"/>
      <c r="K9" s="44" t="s">
        <v>3</v>
      </c>
    </row>
    <row r="10" spans="2:11" ht="27.6">
      <c r="B10" s="43"/>
      <c r="C10" s="43"/>
      <c r="D10" s="43"/>
      <c r="E10" s="43"/>
      <c r="F10" s="43"/>
      <c r="G10" s="43"/>
      <c r="H10" s="43"/>
      <c r="I10" s="43"/>
      <c r="J10" s="43"/>
      <c r="K10" s="44"/>
    </row>
    <row r="11" spans="2:11" ht="27.6">
      <c r="B11" s="43"/>
      <c r="C11" s="43"/>
      <c r="D11" s="43"/>
      <c r="E11" s="43"/>
      <c r="F11" s="43"/>
      <c r="G11" s="43"/>
      <c r="H11" s="43"/>
      <c r="I11" s="43"/>
      <c r="J11" s="43"/>
      <c r="K11" s="46" t="s">
        <v>4</v>
      </c>
    </row>
    <row r="12" spans="2:11" ht="27.6">
      <c r="I12" s="43"/>
      <c r="J12" s="43"/>
    </row>
    <row r="13" spans="2:11" ht="27.6">
      <c r="I13" s="43"/>
      <c r="J13" s="43"/>
      <c r="K13" s="44"/>
    </row>
    <row r="14" spans="2:11" ht="27.6">
      <c r="I14" s="43"/>
      <c r="J14" s="43"/>
      <c r="K14" s="44"/>
    </row>
    <row r="15" spans="2:11" ht="27.6">
      <c r="I15" s="43"/>
      <c r="J15" s="43"/>
      <c r="K15" s="44"/>
    </row>
    <row r="16" spans="2:11" ht="27.6">
      <c r="I16" s="43"/>
      <c r="J16" s="43"/>
      <c r="K16" s="44"/>
    </row>
    <row r="17" spans="2:11" ht="27.6">
      <c r="I17" s="43"/>
      <c r="J17" s="43"/>
      <c r="K17" s="44"/>
    </row>
    <row r="18" spans="2:11" ht="27.6">
      <c r="I18" s="43"/>
      <c r="J18" s="43"/>
      <c r="K18" s="44"/>
    </row>
    <row r="19" spans="2:11" ht="27.6">
      <c r="B19" s="43"/>
      <c r="C19" s="43"/>
      <c r="D19" s="43"/>
      <c r="E19" s="43"/>
      <c r="F19" s="43"/>
      <c r="G19" s="43"/>
      <c r="H19" s="43"/>
      <c r="I19" s="43"/>
      <c r="J19" s="43"/>
    </row>
    <row r="20" spans="2:11" ht="27.6">
      <c r="B20" s="43"/>
      <c r="C20" s="43"/>
      <c r="D20" s="43"/>
      <c r="E20" s="43"/>
      <c r="F20" s="43"/>
      <c r="G20" s="43"/>
      <c r="H20" s="43"/>
      <c r="I20" s="43"/>
      <c r="J20" s="43"/>
      <c r="K20" s="47" t="s">
        <v>5</v>
      </c>
    </row>
    <row r="21" spans="2:11" ht="27.6">
      <c r="B21" s="43"/>
      <c r="C21" s="43"/>
      <c r="D21" s="43"/>
      <c r="E21" s="43"/>
      <c r="F21" s="43"/>
      <c r="G21" s="43"/>
      <c r="H21" s="43"/>
      <c r="I21" s="43"/>
      <c r="J21" s="43"/>
      <c r="K21" s="47" t="s">
        <v>6</v>
      </c>
    </row>
    <row r="22" spans="2:11" ht="27.6">
      <c r="B22" s="43"/>
      <c r="C22" s="43"/>
      <c r="D22" s="43"/>
      <c r="E22" s="43"/>
      <c r="F22" s="43"/>
      <c r="G22" s="43"/>
      <c r="H22" s="43"/>
      <c r="I22" s="43"/>
      <c r="J22" s="43"/>
      <c r="K22" s="47" t="s">
        <v>7</v>
      </c>
    </row>
    <row r="23" spans="2:11" ht="27.6">
      <c r="I23" s="43"/>
      <c r="J23" s="43"/>
      <c r="K23" s="47" t="s">
        <v>8</v>
      </c>
    </row>
    <row r="24" spans="2:11" ht="27.6">
      <c r="I24" s="43"/>
      <c r="J24" s="43"/>
      <c r="K24" s="48"/>
    </row>
    <row r="25" spans="2:11" ht="27.6">
      <c r="I25" s="43"/>
      <c r="J25" s="43"/>
      <c r="K25" s="48"/>
    </row>
    <row r="26" spans="2:11" ht="27.6">
      <c r="I26" s="43"/>
      <c r="J26" s="43"/>
      <c r="K26" s="48"/>
    </row>
    <row r="27" spans="2:11" ht="27.6">
      <c r="I27" s="43"/>
      <c r="J27" s="43"/>
      <c r="K27" s="48"/>
    </row>
    <row r="28" spans="2:11" ht="27.6">
      <c r="I28" s="43"/>
      <c r="J28" s="43"/>
      <c r="K28" s="48"/>
    </row>
    <row r="29" spans="2:11" ht="27.6">
      <c r="I29" s="43"/>
      <c r="J29" s="43"/>
      <c r="K29" s="48"/>
    </row>
    <row r="30" spans="2:11" ht="27.6">
      <c r="I30" s="43"/>
      <c r="J30" s="43"/>
      <c r="K30" s="48"/>
    </row>
    <row r="31" spans="2:11" ht="27.6">
      <c r="I31" s="43"/>
      <c r="J31" s="43"/>
      <c r="K31" s="48"/>
    </row>
    <row r="32" spans="2:11" ht="27.6">
      <c r="I32" s="43"/>
      <c r="J32" s="43"/>
      <c r="K32" s="48"/>
    </row>
    <row r="33" spans="9:11" ht="27.6">
      <c r="I33" s="43"/>
      <c r="J33" s="43"/>
      <c r="K33" s="48"/>
    </row>
    <row r="34" spans="9:11" ht="27.6">
      <c r="I34" s="43"/>
      <c r="J34" s="43"/>
      <c r="K34" s="48"/>
    </row>
    <row r="35" spans="9:11" ht="27.6">
      <c r="I35" s="43"/>
      <c r="J35" s="43"/>
      <c r="K35" s="48"/>
    </row>
    <row r="36" spans="9:11" ht="27.6">
      <c r="I36" s="43"/>
      <c r="J36" s="43"/>
      <c r="K36" s="48"/>
    </row>
    <row r="37" spans="9:11" ht="27.6">
      <c r="I37" s="43"/>
      <c r="J37" s="43"/>
      <c r="K37" s="48"/>
    </row>
  </sheetData>
  <sheetProtection algorithmName="SHA-512" hashValue="vtIuNYDcWL4521/0jkWUjEEYrnU0Jzm580XkcB0jZn1VL2ss5z6ZOI+LS1tt0h8Ly24XKqbrgC0p5tcs+TcuZQ==" saltValue="CY0gqwni3iLTaWUDzRzqx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6"/>
  <sheetViews>
    <sheetView zoomScale="90" zoomScaleNormal="90" workbookViewId="0">
      <pane ySplit="5" topLeftCell="A6" activePane="bottomLeft" state="frozen"/>
      <selection pane="bottomLeft" activeCell="A5" sqref="A5"/>
    </sheetView>
  </sheetViews>
  <sheetFormatPr defaultRowHeight="35.1" customHeight="1"/>
  <cols>
    <col min="1" max="1" width="41.5703125" style="59" bestFit="1" customWidth="1"/>
    <col min="2" max="2" width="249" style="61" bestFit="1" customWidth="1"/>
  </cols>
  <sheetData>
    <row r="1" spans="1:2" ht="20.100000000000001" customHeight="1">
      <c r="A1" s="55" t="s">
        <v>9</v>
      </c>
      <c r="B1" s="56"/>
    </row>
    <row r="2" spans="1:2" ht="20.100000000000001" customHeight="1">
      <c r="A2" s="55" t="s">
        <v>1</v>
      </c>
      <c r="B2" s="56"/>
    </row>
    <row r="3" spans="1:2" ht="20.100000000000001" customHeight="1">
      <c r="A3" s="55" t="s">
        <v>10</v>
      </c>
      <c r="B3" s="56"/>
    </row>
    <row r="4" spans="1:2" ht="20.100000000000001" customHeight="1">
      <c r="A4" s="57" t="s">
        <v>4</v>
      </c>
      <c r="B4" s="56"/>
    </row>
    <row r="5" spans="1:2" s="64" customFormat="1" ht="35.1" customHeight="1">
      <c r="A5" s="62" t="s">
        <v>11</v>
      </c>
      <c r="B5" s="63" t="s">
        <v>12</v>
      </c>
    </row>
    <row r="6" spans="1:2" ht="35.1" customHeight="1">
      <c r="A6" s="58" t="str">
        <f>HYPERLINK("#'Crosstabs - 15280'!A1","Crosstabs_Total_1")</f>
        <v>Crosstabs_Total_1</v>
      </c>
      <c r="B6" s="60" t="s">
        <v>13</v>
      </c>
    </row>
    <row r="7" spans="1:2" ht="35.1" customHeight="1">
      <c r="A7" s="58" t="str">
        <f>HYPERLINK("#'Crosstabs - 15280'!A11","Crosstabs_gender_1")</f>
        <v>Crosstabs_gender_1</v>
      </c>
      <c r="B7" s="60" t="s">
        <v>14</v>
      </c>
    </row>
    <row r="8" spans="1:2" ht="35.1" customHeight="1">
      <c r="A8" s="58" t="str">
        <f>HYPERLINK("#'Crosstabs - 15280'!A21","Crosstabs_qsrv1_1")</f>
        <v>Crosstabs_qsrv1_1</v>
      </c>
      <c r="B8" s="60" t="s">
        <v>15</v>
      </c>
    </row>
    <row r="9" spans="1:2" ht="35.1" customHeight="1">
      <c r="A9" s="58" t="str">
        <f>HYPERLINK("#'Crosstabs - 15280'!A31","Crosstabs_qage_1")</f>
        <v>Crosstabs_qage_1</v>
      </c>
      <c r="B9" s="60" t="s">
        <v>16</v>
      </c>
    </row>
    <row r="10" spans="1:2" ht="35.1" customHeight="1">
      <c r="A10" s="58" t="str">
        <f>HYPERLINK("#'Crosstabs - 15280'!A60","Crosstabs_raceth_1")</f>
        <v>Crosstabs_raceth_1</v>
      </c>
      <c r="B10" s="60" t="s">
        <v>17</v>
      </c>
    </row>
    <row r="11" spans="1:2" ht="35.1" customHeight="1">
      <c r="A11" s="58" t="str">
        <f>HYPERLINK("#'Crosstabs - 15280'!A75","Crosstabs_qsedu_1")</f>
        <v>Crosstabs_qsedu_1</v>
      </c>
      <c r="B11" s="60" t="s">
        <v>18</v>
      </c>
    </row>
    <row r="12" spans="1:2" ht="35.1" customHeight="1">
      <c r="A12" s="58" t="str">
        <f>HYPERLINK("#'Crosstabs - 15280'!A96","Crosstabs_pid5abth_1")</f>
        <v>Crosstabs_pid5abth_1</v>
      </c>
      <c r="B12" s="60" t="s">
        <v>19</v>
      </c>
    </row>
    <row r="13" spans="1:2" ht="35.1" customHeight="1">
      <c r="A13" s="58" t="str">
        <f>HYPERLINK("#'Crosstabs - 15280'!A113","Crosstabs_Q24prescom_allocated_1")</f>
        <v>Crosstabs_Q24prescom_allocated_1</v>
      </c>
      <c r="B13" s="60" t="s">
        <v>20</v>
      </c>
    </row>
    <row r="14" spans="1:2" ht="35.1" customHeight="1">
      <c r="A14" s="58" t="str">
        <f>HYPERLINK("#'Crosstabs - 15280'!A126","Crosstabs_q1_1")</f>
        <v>Crosstabs_q1_1</v>
      </c>
      <c r="B14" s="60" t="s">
        <v>21</v>
      </c>
    </row>
    <row r="15" spans="1:2" ht="35.1" customHeight="1">
      <c r="A15" s="58" t="str">
        <f>HYPERLINK("#'Crosstabs - 15280'!A141","Crosstabs_q2_1")</f>
        <v>Crosstabs_q2_1</v>
      </c>
      <c r="B15" s="60" t="s">
        <v>22</v>
      </c>
    </row>
    <row r="16" spans="1:2" ht="35.1" customHeight="1">
      <c r="A16" s="58" t="str">
        <f>HYPERLINK("#'Crosstabs - 15280'!A156","Crosstabs_Q3_Summary1_1")</f>
        <v>Crosstabs_Q3_Summary1_1</v>
      </c>
      <c r="B16" s="60" t="s">
        <v>23</v>
      </c>
    </row>
    <row r="17" spans="1:2" ht="35.1" customHeight="1">
      <c r="A17" s="58" t="str">
        <f>HYPERLINK("#'Crosstabs - 15280'!A168","Crosstabs_Q3_Summary2_1")</f>
        <v>Crosstabs_Q3_Summary2_1</v>
      </c>
      <c r="B17" s="60" t="s">
        <v>24</v>
      </c>
    </row>
    <row r="18" spans="1:2" ht="35.1" customHeight="1">
      <c r="A18" s="58" t="str">
        <f>HYPERLINK("#'Crosstabs - 15280'!A180","Crosstabs_q3_1_1")</f>
        <v>Crosstabs_q3_1_1</v>
      </c>
      <c r="B18" s="60" t="s">
        <v>25</v>
      </c>
    </row>
    <row r="19" spans="1:2" ht="35.1" customHeight="1">
      <c r="A19" s="58" t="str">
        <f>HYPERLINK("#'Crosstabs - 15280'!A195","Crosstabs_q3_2_1")</f>
        <v>Crosstabs_q3_2_1</v>
      </c>
      <c r="B19" s="60" t="s">
        <v>26</v>
      </c>
    </row>
    <row r="20" spans="1:2" ht="35.1" customHeight="1">
      <c r="A20" s="58" t="str">
        <f>HYPERLINK("#'Crosstabs - 15280'!A210","Crosstabs_q3_3_1")</f>
        <v>Crosstabs_q3_3_1</v>
      </c>
      <c r="B20" s="60" t="s">
        <v>27</v>
      </c>
    </row>
    <row r="21" spans="1:2" ht="35.1" customHeight="1">
      <c r="A21" s="58" t="str">
        <f>HYPERLINK("#'Crosstabs - 15280'!A225","Crosstabs_q3_4_1")</f>
        <v>Crosstabs_q3_4_1</v>
      </c>
      <c r="B21" s="60" t="s">
        <v>28</v>
      </c>
    </row>
    <row r="22" spans="1:2" ht="35.1" customHeight="1">
      <c r="A22" s="58" t="str">
        <f>HYPERLINK("#'Crosstabs - 15280'!A240","Crosstabs_q3_5_1")</f>
        <v>Crosstabs_q3_5_1</v>
      </c>
      <c r="B22" s="60" t="s">
        <v>29</v>
      </c>
    </row>
    <row r="23" spans="1:2" ht="35.1" customHeight="1">
      <c r="A23" s="58" t="str">
        <f>HYPERLINK("#'Crosstabs - 15280'!A255","Crosstabs_q3_6_1")</f>
        <v>Crosstabs_q3_6_1</v>
      </c>
      <c r="B23" s="60" t="s">
        <v>30</v>
      </c>
    </row>
    <row r="24" spans="1:2" ht="35.1" customHeight="1">
      <c r="A24" s="58" t="str">
        <f>HYPERLINK("#'Crosstabs - 15280'!A270","Crosstabs_q3_7_1")</f>
        <v>Crosstabs_q3_7_1</v>
      </c>
      <c r="B24" s="60" t="s">
        <v>31</v>
      </c>
    </row>
    <row r="25" spans="1:2" ht="35.1" customHeight="1">
      <c r="A25" s="58" t="str">
        <f>HYPERLINK("#'Crosstabs - 15280'!A285","Crosstabs_Q4_Summary1_1")</f>
        <v>Crosstabs_Q4_Summary1_1</v>
      </c>
      <c r="B25" s="60" t="s">
        <v>32</v>
      </c>
    </row>
    <row r="26" spans="1:2" ht="35.1" customHeight="1">
      <c r="A26" s="58" t="str">
        <f>HYPERLINK("#'Crosstabs - 15280'!A295","Crosstabs_Q4_Summary2_1")</f>
        <v>Crosstabs_Q4_Summary2_1</v>
      </c>
      <c r="B26" s="60" t="s">
        <v>33</v>
      </c>
    </row>
    <row r="27" spans="1:2" ht="35.1" customHeight="1">
      <c r="A27" s="58" t="str">
        <f>HYPERLINK("#'Crosstabs - 15280'!A305","Crosstabs_q4_1_1")</f>
        <v>Crosstabs_q4_1_1</v>
      </c>
      <c r="B27" s="60" t="s">
        <v>34</v>
      </c>
    </row>
    <row r="28" spans="1:2" ht="35.1" customHeight="1">
      <c r="A28" s="58" t="str">
        <f>HYPERLINK("#'Crosstabs - 15280'!A320","Crosstabs_q4_2_1")</f>
        <v>Crosstabs_q4_2_1</v>
      </c>
      <c r="B28" s="60" t="s">
        <v>35</v>
      </c>
    </row>
    <row r="29" spans="1:2" ht="35.1" customHeight="1">
      <c r="A29" s="58" t="str">
        <f>HYPERLINK("#'Crosstabs - 15280'!A335","Crosstabs_q4_3_1")</f>
        <v>Crosstabs_q4_3_1</v>
      </c>
      <c r="B29" s="60" t="s">
        <v>36</v>
      </c>
    </row>
    <row r="30" spans="1:2" ht="35.1" customHeight="1">
      <c r="A30" s="58" t="str">
        <f>HYPERLINK("#'Crosstabs - 15280'!A350","Crosstabs_q4_4_1")</f>
        <v>Crosstabs_q4_4_1</v>
      </c>
      <c r="B30" s="60" t="s">
        <v>37</v>
      </c>
    </row>
    <row r="31" spans="1:2" ht="35.1" customHeight="1">
      <c r="A31" s="58" t="str">
        <f>HYPERLINK("#'Crosstabs - 15280'!A365","Crosstabs_q4_5_1")</f>
        <v>Crosstabs_q4_5_1</v>
      </c>
      <c r="B31" s="60" t="s">
        <v>38</v>
      </c>
    </row>
    <row r="32" spans="1:2" ht="35.1" customHeight="1">
      <c r="A32" s="58" t="str">
        <f>HYPERLINK("#'Crosstabs - 15280'!A380","Crosstabs_q5_1")</f>
        <v>Crosstabs_q5_1</v>
      </c>
      <c r="B32" s="60" t="s">
        <v>39</v>
      </c>
    </row>
    <row r="33" spans="1:2" ht="35.1" customHeight="1">
      <c r="A33" s="58" t="str">
        <f>HYPERLINK("#'Crosstabs - 15280'!A392","Crosstabs_q6ab_1")</f>
        <v>Crosstabs_q6ab_1</v>
      </c>
      <c r="B33" s="60" t="s">
        <v>40</v>
      </c>
    </row>
    <row r="34" spans="1:2" ht="35.1" customHeight="1">
      <c r="A34" s="58" t="str">
        <f>HYPERLINK("#'Crosstabs - 15280'!A407","Crosstabs_Q7_Summary1_1")</f>
        <v>Crosstabs_Q7_Summary1_1</v>
      </c>
      <c r="B34" s="60" t="s">
        <v>41</v>
      </c>
    </row>
    <row r="35" spans="1:2" ht="35.1" customHeight="1">
      <c r="A35" s="58" t="str">
        <f>HYPERLINK("#'Crosstabs - 15280'!A418","Crosstabs_Q7_Summary2_1")</f>
        <v>Crosstabs_Q7_Summary2_1</v>
      </c>
      <c r="B35" s="60" t="s">
        <v>42</v>
      </c>
    </row>
    <row r="36" spans="1:2" ht="35.1" customHeight="1">
      <c r="A36" s="58" t="str">
        <f>HYPERLINK("#'Crosstabs - 15280'!A429","Crosstabs_q7_1_1")</f>
        <v>Crosstabs_q7_1_1</v>
      </c>
      <c r="B36" s="60" t="s">
        <v>43</v>
      </c>
    </row>
    <row r="37" spans="1:2" ht="35.1" customHeight="1">
      <c r="A37" s="58" t="str">
        <f>HYPERLINK("#'Crosstabs - 15280'!A444","Crosstabs_q7_2_1")</f>
        <v>Crosstabs_q7_2_1</v>
      </c>
      <c r="B37" s="60" t="s">
        <v>44</v>
      </c>
    </row>
    <row r="38" spans="1:2" ht="35.1" customHeight="1">
      <c r="A38" s="58" t="str">
        <f>HYPERLINK("#'Crosstabs - 15280'!A459","Crosstabs_q7_3_1")</f>
        <v>Crosstabs_q7_3_1</v>
      </c>
      <c r="B38" s="60" t="s">
        <v>45</v>
      </c>
    </row>
    <row r="39" spans="1:2" ht="35.1" customHeight="1">
      <c r="A39" s="58" t="str">
        <f>HYPERLINK("#'Crosstabs - 15280'!A474","Crosstabs_q7_4_1")</f>
        <v>Crosstabs_q7_4_1</v>
      </c>
      <c r="B39" s="60" t="s">
        <v>46</v>
      </c>
    </row>
    <row r="40" spans="1:2" ht="35.1" customHeight="1">
      <c r="A40" s="58" t="str">
        <f>HYPERLINK("#'Crosstabs - 15280'!A489","Crosstabs_q7_5_1")</f>
        <v>Crosstabs_q7_5_1</v>
      </c>
      <c r="B40" s="60" t="s">
        <v>47</v>
      </c>
    </row>
    <row r="41" spans="1:2" ht="35.1" customHeight="1">
      <c r="A41" s="58" t="str">
        <f>HYPERLINK("#'Crosstabs - 15280'!A504","Crosstabs_q7_6_1")</f>
        <v>Crosstabs_q7_6_1</v>
      </c>
      <c r="B41" s="60" t="s">
        <v>48</v>
      </c>
    </row>
    <row r="42" spans="1:2" ht="35.1" customHeight="1">
      <c r="A42" s="58" t="str">
        <f>HYPERLINK("#'Crosstabs - 15280'!A519","Crosstabs_q8ab_1")</f>
        <v>Crosstabs_q8ab_1</v>
      </c>
      <c r="B42" s="60" t="s">
        <v>49</v>
      </c>
    </row>
    <row r="43" spans="1:2" ht="35.1" customHeight="1">
      <c r="A43" s="58" t="str">
        <f>HYPERLINK("#'Crosstabs - 15280'!A535","Crosstabs_Q9_Summary_1")</f>
        <v>Crosstabs_Q9_Summary_1</v>
      </c>
      <c r="B43" s="60" t="s">
        <v>50</v>
      </c>
    </row>
    <row r="44" spans="1:2" ht="35.1" customHeight="1">
      <c r="A44" s="58" t="str">
        <f>HYPERLINK("#'Crosstabs - 15280'!A547","Crosstabs_q9_1_1")</f>
        <v>Crosstabs_q9_1_1</v>
      </c>
      <c r="B44" s="60" t="s">
        <v>51</v>
      </c>
    </row>
    <row r="45" spans="1:2" ht="35.1" customHeight="1">
      <c r="A45" s="58" t="str">
        <f>HYPERLINK("#'Crosstabs - 15280'!A558","Crosstabs_q9_2_1")</f>
        <v>Crosstabs_q9_2_1</v>
      </c>
      <c r="B45" s="60" t="s">
        <v>52</v>
      </c>
    </row>
    <row r="46" spans="1:2" ht="35.1" customHeight="1">
      <c r="A46" s="58" t="str">
        <f>HYPERLINK("#'Crosstabs - 15280'!A569","Crosstabs_q9_3_1")</f>
        <v>Crosstabs_q9_3_1</v>
      </c>
      <c r="B46" s="60" t="s">
        <v>53</v>
      </c>
    </row>
    <row r="47" spans="1:2" ht="35.1" customHeight="1">
      <c r="A47" s="58" t="str">
        <f>HYPERLINK("#'Crosstabs - 15280'!A580","Crosstabs_q9_4_1")</f>
        <v>Crosstabs_q9_4_1</v>
      </c>
      <c r="B47" s="60" t="s">
        <v>54</v>
      </c>
    </row>
    <row r="48" spans="1:2" ht="35.1" customHeight="1">
      <c r="A48" s="58" t="str">
        <f>HYPERLINK("#'Crosstabs - 15280'!A591","Crosstabs_q9_5_1")</f>
        <v>Crosstabs_q9_5_1</v>
      </c>
      <c r="B48" s="60" t="s">
        <v>55</v>
      </c>
    </row>
    <row r="49" spans="1:2" ht="35.1" customHeight="1">
      <c r="A49" s="58" t="str">
        <f>HYPERLINK("#'Crosstabs - 15280'!A602","Crosstabs_Q10_Summary_1")</f>
        <v>Crosstabs_Q10_Summary_1</v>
      </c>
      <c r="B49" s="60" t="s">
        <v>56</v>
      </c>
    </row>
    <row r="50" spans="1:2" ht="35.1" customHeight="1">
      <c r="A50" s="58" t="str">
        <f>HYPERLINK("#'Crosstabs - 15280'!A610","Crosstabs_Q10_Diff_1")</f>
        <v>Crosstabs_Q10_Diff_1</v>
      </c>
      <c r="B50" s="60" t="s">
        <v>57</v>
      </c>
    </row>
    <row r="51" spans="1:2" ht="35.1" customHeight="1">
      <c r="A51" s="58" t="str">
        <f>HYPERLINK("#'Crosstabs - 15280'!A618","Crosstabs_q10_1_1")</f>
        <v>Crosstabs_q10_1_1</v>
      </c>
      <c r="B51" s="60" t="s">
        <v>58</v>
      </c>
    </row>
    <row r="52" spans="1:2" ht="35.1" customHeight="1">
      <c r="A52" s="58" t="str">
        <f>HYPERLINK("#'Crosstabs - 15280'!A633","Crosstabs_q10_2_1")</f>
        <v>Crosstabs_q10_2_1</v>
      </c>
      <c r="B52" s="60" t="s">
        <v>59</v>
      </c>
    </row>
    <row r="53" spans="1:2" ht="35.1" customHeight="1">
      <c r="A53" s="58" t="str">
        <f>HYPERLINK("#'Crosstabs - 15280'!A648","Crosstabs_q10_3_1")</f>
        <v>Crosstabs_q10_3_1</v>
      </c>
      <c r="B53" s="60" t="s">
        <v>60</v>
      </c>
    </row>
    <row r="54" spans="1:2" ht="35.1" customHeight="1">
      <c r="A54" s="58" t="str">
        <f>HYPERLINK("#'Crosstabs - 15280'!A663","Crosstabs_Q11_Summary_1")</f>
        <v>Crosstabs_Q11_Summary_1</v>
      </c>
      <c r="B54" s="60" t="s">
        <v>61</v>
      </c>
    </row>
    <row r="55" spans="1:2" ht="35.1" customHeight="1">
      <c r="A55" s="58" t="str">
        <f>HYPERLINK("#'Crosstabs - 15280'!A675","Crosstabs_Q11_Diff_1")</f>
        <v>Crosstabs_Q11_Diff_1</v>
      </c>
      <c r="B55" s="60" t="s">
        <v>62</v>
      </c>
    </row>
    <row r="56" spans="1:2" ht="35.1" customHeight="1">
      <c r="A56" s="58" t="str">
        <f>HYPERLINK("#'Crosstabs - 15280'!A685","Crosstabs_q11_1_1")</f>
        <v>Crosstabs_q11_1_1</v>
      </c>
      <c r="B56" s="60" t="s">
        <v>63</v>
      </c>
    </row>
    <row r="57" spans="1:2" ht="35.1" customHeight="1">
      <c r="A57" s="58" t="str">
        <f>HYPERLINK("#'Crosstabs - 15280'!A700","Crosstabs_q11_2_1")</f>
        <v>Crosstabs_q11_2_1</v>
      </c>
      <c r="B57" s="60" t="s">
        <v>64</v>
      </c>
    </row>
    <row r="58" spans="1:2" ht="35.1" customHeight="1">
      <c r="A58" s="58" t="str">
        <f>HYPERLINK("#'Crosstabs - 15280'!A715","Crosstabs_q11_3_1")</f>
        <v>Crosstabs_q11_3_1</v>
      </c>
      <c r="B58" s="60" t="s">
        <v>65</v>
      </c>
    </row>
    <row r="59" spans="1:2" ht="35.1" customHeight="1">
      <c r="A59" s="58" t="str">
        <f>HYPERLINK("#'Crosstabs - 15280'!A730","Crosstabs_q11_4_1")</f>
        <v>Crosstabs_q11_4_1</v>
      </c>
      <c r="B59" s="60" t="s">
        <v>66</v>
      </c>
    </row>
    <row r="60" spans="1:2" ht="35.1" customHeight="1">
      <c r="A60" s="58" t="str">
        <f>HYPERLINK("#'Crosstabs - 15280'!A745","Crosstabs_q11_5_1")</f>
        <v>Crosstabs_q11_5_1</v>
      </c>
      <c r="B60" s="60" t="s">
        <v>67</v>
      </c>
    </row>
    <row r="61" spans="1:2" ht="35.1" customHeight="1">
      <c r="A61" s="58" t="str">
        <f>HYPERLINK("#'Crosstabs - 15280'!A760","Crosstabs_q12_1")</f>
        <v>Crosstabs_q12_1</v>
      </c>
      <c r="B61" s="60" t="s">
        <v>68</v>
      </c>
    </row>
    <row r="62" spans="1:2" ht="35.1" customHeight="1">
      <c r="A62" s="58" t="str">
        <f>HYPERLINK("#'Crosstabs - 15280'!A772","Crosstabs_qpar1_1")</f>
        <v>Crosstabs_qpar1_1</v>
      </c>
      <c r="B62" s="60" t="s">
        <v>69</v>
      </c>
    </row>
    <row r="63" spans="1:2" ht="35.1" customHeight="1">
      <c r="A63" s="58" t="str">
        <f>HYPERLINK("#'Crosstabs - 15280'!A782","Crosstabs_Qpar2_Full_1")</f>
        <v>Crosstabs_Qpar2_Full_1</v>
      </c>
      <c r="B63" s="60" t="s">
        <v>70</v>
      </c>
    </row>
    <row r="64" spans="1:2" ht="35.1" customHeight="1">
      <c r="A64" s="58" t="str">
        <f>HYPERLINK("#'Crosstabs - 15280'!A795","Crosstabs_qsemp_1")</f>
        <v>Crosstabs_qsemp_1</v>
      </c>
      <c r="B64" s="60" t="s">
        <v>71</v>
      </c>
    </row>
    <row r="65" spans="1:2" ht="35.1" customHeight="1">
      <c r="A65" s="58" t="str">
        <f>HYPERLINK("#'Crosstabs - 15280'!A811","Crosstabs_qideol_1")</f>
        <v>Crosstabs_qideol_1</v>
      </c>
      <c r="B65" s="60" t="s">
        <v>72</v>
      </c>
    </row>
    <row r="66" spans="1:2" ht="35.1" customHeight="1">
      <c r="A66" s="58" t="str">
        <f>HYPERLINK("#'Crosstabs - 15280'!A827","Crosstabs_qf5_1")</f>
        <v>Crosstabs_qf5_1</v>
      </c>
      <c r="B66" s="60" t="s">
        <v>73</v>
      </c>
    </row>
  </sheetData>
  <sheetProtection algorithmName="SHA-512" hashValue="aiSuQxxPHy8ValvgoeNK2ctaKBQyuHVJUBx4cYsgcfebOaln1WbNInMLD4vdRn5zzBwC+1Rv0CmceTWkMWN7IQ==" saltValue="trgGj/ZOjsKk8rhGt6LWg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838"/>
  <sheetViews>
    <sheetView tabSelected="1" topLeftCell="B1" zoomScale="90" zoomScaleNormal="90" workbookViewId="0">
      <pane xSplit="2" ySplit="1" topLeftCell="D2" activePane="bottomRight" state="frozen"/>
      <selection pane="bottomRight" activeCell="M16" sqref="M16"/>
      <selection pane="bottomLeft" activeCell="B2" sqref="B2"/>
      <selection pane="topRight" activeCell="D1" sqref="D1"/>
    </sheetView>
  </sheetViews>
  <sheetFormatPr defaultRowHeight="24.95" customHeight="1"/>
  <cols>
    <col min="1" max="1" width="29.42578125" hidden="1" customWidth="1"/>
    <col min="2" max="2" width="29.42578125" customWidth="1"/>
    <col min="3" max="58" width="11.7109375" customWidth="1"/>
  </cols>
  <sheetData>
    <row r="1" spans="1:58" ht="24.95" customHeight="1">
      <c r="A1" s="1"/>
      <c r="B1" s="1" t="s">
        <v>74</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58" ht="24.9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58" ht="24.95" customHeight="1">
      <c r="A3" s="2" t="s">
        <v>75</v>
      </c>
      <c r="B3" s="3"/>
      <c r="C3" s="69" t="s">
        <v>74</v>
      </c>
      <c r="D3" s="66" t="s">
        <v>76</v>
      </c>
      <c r="E3" s="68"/>
      <c r="F3" s="67"/>
      <c r="G3" s="66" t="s">
        <v>77</v>
      </c>
      <c r="H3" s="67"/>
      <c r="I3" s="66" t="s">
        <v>78</v>
      </c>
      <c r="J3" s="68"/>
      <c r="K3" s="68"/>
      <c r="L3" s="67"/>
      <c r="M3" s="66" t="s">
        <v>79</v>
      </c>
      <c r="N3" s="67"/>
      <c r="O3" s="66" t="s">
        <v>80</v>
      </c>
      <c r="P3" s="68"/>
      <c r="Q3" s="68"/>
      <c r="R3" s="68"/>
      <c r="S3" s="68"/>
      <c r="T3" s="67"/>
      <c r="U3" s="66" t="s">
        <v>81</v>
      </c>
      <c r="V3" s="67"/>
      <c r="W3" s="66" t="s">
        <v>82</v>
      </c>
      <c r="X3" s="68"/>
      <c r="Y3" s="67"/>
      <c r="Z3" s="66" t="s">
        <v>83</v>
      </c>
      <c r="AA3" s="68"/>
      <c r="AB3" s="68"/>
      <c r="AC3" s="67"/>
      <c r="AD3" s="66" t="s">
        <v>84</v>
      </c>
      <c r="AE3" s="68"/>
      <c r="AF3" s="68"/>
      <c r="AG3" s="67"/>
      <c r="AH3" s="66" t="s">
        <v>85</v>
      </c>
      <c r="AI3" s="68"/>
      <c r="AJ3" s="67"/>
      <c r="AK3" s="66" t="s">
        <v>86</v>
      </c>
      <c r="AL3" s="68"/>
      <c r="AM3" s="68"/>
      <c r="AN3" s="67"/>
      <c r="AO3" s="66" t="s">
        <v>87</v>
      </c>
      <c r="AP3" s="68"/>
      <c r="AQ3" s="67"/>
      <c r="AR3" s="66" t="s">
        <v>88</v>
      </c>
      <c r="AS3" s="68"/>
      <c r="AT3" s="68"/>
      <c r="AU3" s="67"/>
      <c r="AV3" s="65" t="s">
        <v>89</v>
      </c>
      <c r="AW3" s="66" t="s">
        <v>90</v>
      </c>
      <c r="AX3" s="67"/>
      <c r="AY3" s="66" t="s">
        <v>91</v>
      </c>
      <c r="AZ3" s="67"/>
      <c r="BA3" s="66" t="s">
        <v>92</v>
      </c>
      <c r="BB3" s="68"/>
      <c r="BC3" s="67"/>
      <c r="BD3" s="66" t="s">
        <v>93</v>
      </c>
      <c r="BE3" s="68"/>
      <c r="BF3" s="67"/>
    </row>
    <row r="4" spans="1:58" ht="24.95" customHeight="1">
      <c r="A4" s="5"/>
      <c r="B4" s="4"/>
      <c r="C4" s="11" t="s">
        <v>94</v>
      </c>
      <c r="D4" s="11" t="s">
        <v>95</v>
      </c>
      <c r="E4" s="10" t="s">
        <v>96</v>
      </c>
      <c r="F4" s="10" t="s">
        <v>97</v>
      </c>
      <c r="G4" s="11" t="s">
        <v>98</v>
      </c>
      <c r="H4" s="10" t="s">
        <v>99</v>
      </c>
      <c r="I4" s="11" t="s">
        <v>100</v>
      </c>
      <c r="J4" s="10" t="s">
        <v>101</v>
      </c>
      <c r="K4" s="10" t="s">
        <v>102</v>
      </c>
      <c r="L4" s="10" t="s">
        <v>103</v>
      </c>
      <c r="M4" s="11" t="s">
        <v>104</v>
      </c>
      <c r="N4" s="10" t="s">
        <v>105</v>
      </c>
      <c r="O4" s="11" t="s">
        <v>106</v>
      </c>
      <c r="P4" s="10" t="s">
        <v>107</v>
      </c>
      <c r="Q4" s="10" t="s">
        <v>108</v>
      </c>
      <c r="R4" s="10" t="s">
        <v>109</v>
      </c>
      <c r="S4" s="10" t="s">
        <v>110</v>
      </c>
      <c r="T4" s="10" t="s">
        <v>111</v>
      </c>
      <c r="U4" s="11" t="s">
        <v>112</v>
      </c>
      <c r="V4" s="10" t="s">
        <v>113</v>
      </c>
      <c r="W4" s="11" t="s">
        <v>114</v>
      </c>
      <c r="X4" s="10" t="s">
        <v>115</v>
      </c>
      <c r="Y4" s="10" t="s">
        <v>116</v>
      </c>
      <c r="Z4" s="11" t="s">
        <v>117</v>
      </c>
      <c r="AA4" s="10" t="s">
        <v>118</v>
      </c>
      <c r="AB4" s="10" t="s">
        <v>119</v>
      </c>
      <c r="AC4" s="10" t="s">
        <v>120</v>
      </c>
      <c r="AD4" s="11" t="s">
        <v>121</v>
      </c>
      <c r="AE4" s="10" t="s">
        <v>122</v>
      </c>
      <c r="AF4" s="10" t="s">
        <v>123</v>
      </c>
      <c r="AG4" s="10" t="s">
        <v>124</v>
      </c>
      <c r="AH4" s="11" t="s">
        <v>125</v>
      </c>
      <c r="AI4" s="10" t="s">
        <v>126</v>
      </c>
      <c r="AJ4" s="10" t="s">
        <v>127</v>
      </c>
      <c r="AK4" s="11" t="s">
        <v>128</v>
      </c>
      <c r="AL4" s="10" t="s">
        <v>129</v>
      </c>
      <c r="AM4" s="10" t="s">
        <v>130</v>
      </c>
      <c r="AN4" s="10" t="s">
        <v>131</v>
      </c>
      <c r="AO4" s="11" t="s">
        <v>132</v>
      </c>
      <c r="AP4" s="10" t="s">
        <v>133</v>
      </c>
      <c r="AQ4" s="10" t="s">
        <v>134</v>
      </c>
      <c r="AR4" s="11" t="s">
        <v>135</v>
      </c>
      <c r="AS4" s="10" t="s">
        <v>136</v>
      </c>
      <c r="AT4" s="10" t="s">
        <v>137</v>
      </c>
      <c r="AU4" s="10" t="s">
        <v>138</v>
      </c>
      <c r="AV4" s="10" t="s">
        <v>139</v>
      </c>
      <c r="AW4" s="11" t="s">
        <v>140</v>
      </c>
      <c r="AX4" s="10" t="s">
        <v>141</v>
      </c>
      <c r="AY4" s="11" t="s">
        <v>142</v>
      </c>
      <c r="AZ4" s="10" t="s">
        <v>143</v>
      </c>
      <c r="BA4" s="11" t="s">
        <v>144</v>
      </c>
      <c r="BB4" s="10" t="s">
        <v>145</v>
      </c>
      <c r="BC4" s="10" t="s">
        <v>146</v>
      </c>
      <c r="BD4" s="11" t="s">
        <v>147</v>
      </c>
      <c r="BE4" s="10" t="s">
        <v>148</v>
      </c>
      <c r="BF4" s="12" t="s">
        <v>149</v>
      </c>
    </row>
    <row r="5" spans="1:58" ht="24.95" customHeight="1">
      <c r="A5" s="7" t="s">
        <v>74</v>
      </c>
      <c r="B5" s="13" t="s">
        <v>150</v>
      </c>
      <c r="C5" s="17">
        <v>602</v>
      </c>
      <c r="D5" s="17">
        <v>217</v>
      </c>
      <c r="E5" s="16">
        <v>131</v>
      </c>
      <c r="F5" s="16">
        <v>229</v>
      </c>
      <c r="G5" s="17">
        <v>271</v>
      </c>
      <c r="H5" s="16">
        <v>326</v>
      </c>
      <c r="I5" s="17">
        <v>119</v>
      </c>
      <c r="J5" s="16">
        <v>158</v>
      </c>
      <c r="K5" s="16">
        <v>157</v>
      </c>
      <c r="L5" s="16">
        <v>168</v>
      </c>
      <c r="M5" s="17">
        <v>361</v>
      </c>
      <c r="N5" s="16">
        <v>186</v>
      </c>
      <c r="O5" s="17">
        <v>163</v>
      </c>
      <c r="P5" s="16">
        <v>187</v>
      </c>
      <c r="Q5" s="16">
        <v>150</v>
      </c>
      <c r="R5" s="16">
        <v>99</v>
      </c>
      <c r="S5" s="16">
        <v>349</v>
      </c>
      <c r="T5" s="16">
        <v>250</v>
      </c>
      <c r="U5" s="17">
        <v>258</v>
      </c>
      <c r="V5" s="16">
        <v>265</v>
      </c>
      <c r="W5" s="17">
        <v>151</v>
      </c>
      <c r="X5" s="16">
        <v>183</v>
      </c>
      <c r="Y5" s="16">
        <v>268</v>
      </c>
      <c r="Z5" s="17">
        <v>286</v>
      </c>
      <c r="AA5" s="16">
        <v>102</v>
      </c>
      <c r="AB5" s="16">
        <v>125</v>
      </c>
      <c r="AC5" s="16">
        <v>90</v>
      </c>
      <c r="AD5" s="17">
        <v>239</v>
      </c>
      <c r="AE5" s="16">
        <v>160</v>
      </c>
      <c r="AF5" s="16">
        <v>194</v>
      </c>
      <c r="AG5" s="16">
        <v>353</v>
      </c>
      <c r="AH5" s="17">
        <v>171</v>
      </c>
      <c r="AI5" s="16">
        <v>161</v>
      </c>
      <c r="AJ5" s="16">
        <v>256</v>
      </c>
      <c r="AK5" s="17">
        <v>423</v>
      </c>
      <c r="AL5" s="16">
        <v>177</v>
      </c>
      <c r="AM5" s="16">
        <v>235</v>
      </c>
      <c r="AN5" s="16">
        <v>385</v>
      </c>
      <c r="AO5" s="17">
        <v>102</v>
      </c>
      <c r="AP5" s="16">
        <v>190</v>
      </c>
      <c r="AQ5" s="16">
        <v>258</v>
      </c>
      <c r="AR5" s="17">
        <v>253</v>
      </c>
      <c r="AS5" s="16">
        <v>126</v>
      </c>
      <c r="AT5" s="16">
        <v>379</v>
      </c>
      <c r="AU5" s="16">
        <v>179</v>
      </c>
      <c r="AV5" s="16">
        <v>270</v>
      </c>
      <c r="AW5" s="17">
        <v>220</v>
      </c>
      <c r="AX5" s="16">
        <v>316</v>
      </c>
      <c r="AY5" s="17">
        <v>495</v>
      </c>
      <c r="AZ5" s="16">
        <v>177</v>
      </c>
      <c r="BA5" s="17">
        <v>144</v>
      </c>
      <c r="BB5" s="16">
        <v>451</v>
      </c>
      <c r="BC5" s="16">
        <v>48</v>
      </c>
      <c r="BD5" s="17">
        <v>138</v>
      </c>
      <c r="BE5" s="16">
        <v>211</v>
      </c>
      <c r="BF5" s="18">
        <v>235</v>
      </c>
    </row>
    <row r="6" spans="1:58" ht="24.95" customHeight="1">
      <c r="A6" s="6"/>
      <c r="B6" s="14"/>
      <c r="C6" s="20">
        <v>1</v>
      </c>
      <c r="D6" s="20">
        <v>0.36</v>
      </c>
      <c r="E6" s="19">
        <v>0.22</v>
      </c>
      <c r="F6" s="19">
        <v>0.38</v>
      </c>
      <c r="G6" s="20">
        <v>0.45</v>
      </c>
      <c r="H6" s="19">
        <v>0.54</v>
      </c>
      <c r="I6" s="20">
        <v>0.2</v>
      </c>
      <c r="J6" s="19">
        <v>0.26</v>
      </c>
      <c r="K6" s="19">
        <v>0.26</v>
      </c>
      <c r="L6" s="19">
        <v>0.28000000000000003</v>
      </c>
      <c r="M6" s="20">
        <v>0.6</v>
      </c>
      <c r="N6" s="19">
        <v>0.31</v>
      </c>
      <c r="O6" s="20">
        <v>0.27</v>
      </c>
      <c r="P6" s="19">
        <v>0.31</v>
      </c>
      <c r="Q6" s="19">
        <v>0.25</v>
      </c>
      <c r="R6" s="19">
        <v>0.16</v>
      </c>
      <c r="S6" s="19">
        <v>0.57999999999999996</v>
      </c>
      <c r="T6" s="19">
        <v>0.41</v>
      </c>
      <c r="U6" s="20">
        <v>0.43</v>
      </c>
      <c r="V6" s="19">
        <v>0.44</v>
      </c>
      <c r="W6" s="20">
        <v>0.25</v>
      </c>
      <c r="X6" s="19">
        <v>0.3</v>
      </c>
      <c r="Y6" s="19">
        <v>0.44</v>
      </c>
      <c r="Z6" s="20">
        <v>0.47</v>
      </c>
      <c r="AA6" s="19">
        <v>0.17</v>
      </c>
      <c r="AB6" s="19">
        <v>0.21</v>
      </c>
      <c r="AC6" s="19">
        <v>0.15</v>
      </c>
      <c r="AD6" s="20">
        <v>0.4</v>
      </c>
      <c r="AE6" s="19">
        <v>0.26</v>
      </c>
      <c r="AF6" s="19">
        <v>0.32</v>
      </c>
      <c r="AG6" s="19">
        <v>0.59</v>
      </c>
      <c r="AH6" s="20">
        <v>0.28000000000000003</v>
      </c>
      <c r="AI6" s="19">
        <v>0.27</v>
      </c>
      <c r="AJ6" s="19">
        <v>0.42</v>
      </c>
      <c r="AK6" s="20">
        <v>0.7</v>
      </c>
      <c r="AL6" s="19">
        <v>0.28999999999999998</v>
      </c>
      <c r="AM6" s="19">
        <v>0.39</v>
      </c>
      <c r="AN6" s="19">
        <v>0.64</v>
      </c>
      <c r="AO6" s="20">
        <v>0.17</v>
      </c>
      <c r="AP6" s="19">
        <v>0.32</v>
      </c>
      <c r="AQ6" s="19">
        <v>0.43</v>
      </c>
      <c r="AR6" s="20">
        <v>0.42</v>
      </c>
      <c r="AS6" s="19">
        <v>0.21</v>
      </c>
      <c r="AT6" s="19">
        <v>0.63</v>
      </c>
      <c r="AU6" s="19">
        <v>0.3</v>
      </c>
      <c r="AV6" s="19">
        <v>0.45</v>
      </c>
      <c r="AW6" s="20">
        <v>0.37</v>
      </c>
      <c r="AX6" s="19">
        <v>0.53</v>
      </c>
      <c r="AY6" s="20">
        <v>0.82</v>
      </c>
      <c r="AZ6" s="19">
        <v>0.28999999999999998</v>
      </c>
      <c r="BA6" s="20">
        <v>0.24</v>
      </c>
      <c r="BB6" s="19">
        <v>0.75</v>
      </c>
      <c r="BC6" s="19">
        <v>0.08</v>
      </c>
      <c r="BD6" s="20">
        <v>0.23</v>
      </c>
      <c r="BE6" s="19">
        <v>0.35</v>
      </c>
      <c r="BF6" s="21">
        <v>0.39</v>
      </c>
    </row>
    <row r="7" spans="1:58" ht="24.95" customHeight="1">
      <c r="A7" s="6"/>
      <c r="B7" s="15"/>
      <c r="C7" s="23"/>
      <c r="D7" s="23"/>
      <c r="E7" s="22"/>
      <c r="F7" s="22"/>
      <c r="G7" s="23"/>
      <c r="H7" s="22"/>
      <c r="I7" s="23"/>
      <c r="J7" s="22"/>
      <c r="K7" s="22"/>
      <c r="L7" s="22"/>
      <c r="M7" s="23"/>
      <c r="N7" s="22"/>
      <c r="O7" s="23"/>
      <c r="P7" s="22"/>
      <c r="Q7" s="22"/>
      <c r="R7" s="22"/>
      <c r="S7" s="22"/>
      <c r="T7" s="22"/>
      <c r="U7" s="23"/>
      <c r="V7" s="22"/>
      <c r="W7" s="23"/>
      <c r="X7" s="22"/>
      <c r="Y7" s="22"/>
      <c r="Z7" s="23"/>
      <c r="AA7" s="22"/>
      <c r="AB7" s="22"/>
      <c r="AC7" s="22"/>
      <c r="AD7" s="23"/>
      <c r="AE7" s="22"/>
      <c r="AF7" s="22"/>
      <c r="AG7" s="22"/>
      <c r="AH7" s="23"/>
      <c r="AI7" s="22"/>
      <c r="AJ7" s="22"/>
      <c r="AK7" s="23"/>
      <c r="AL7" s="22"/>
      <c r="AM7" s="22"/>
      <c r="AN7" s="22"/>
      <c r="AO7" s="23"/>
      <c r="AP7" s="22"/>
      <c r="AQ7" s="22"/>
      <c r="AR7" s="23"/>
      <c r="AS7" s="22"/>
      <c r="AT7" s="22"/>
      <c r="AU7" s="22"/>
      <c r="AV7" s="22"/>
      <c r="AW7" s="23"/>
      <c r="AX7" s="22"/>
      <c r="AY7" s="23"/>
      <c r="AZ7" s="22"/>
      <c r="BA7" s="23"/>
      <c r="BB7" s="22"/>
      <c r="BC7" s="22"/>
      <c r="BD7" s="23"/>
      <c r="BE7" s="22"/>
      <c r="BF7" s="25"/>
    </row>
    <row r="8" spans="1:58" ht="24.95" customHeight="1">
      <c r="A8" s="6"/>
      <c r="B8" s="13" t="s">
        <v>94</v>
      </c>
      <c r="C8" s="32">
        <v>1</v>
      </c>
      <c r="D8" s="32">
        <v>1</v>
      </c>
      <c r="E8" s="31">
        <v>1</v>
      </c>
      <c r="F8" s="31">
        <v>1</v>
      </c>
      <c r="G8" s="32">
        <v>1</v>
      </c>
      <c r="H8" s="31">
        <v>1</v>
      </c>
      <c r="I8" s="32">
        <v>1</v>
      </c>
      <c r="J8" s="31">
        <v>1</v>
      </c>
      <c r="K8" s="31">
        <v>1</v>
      </c>
      <c r="L8" s="31">
        <v>1</v>
      </c>
      <c r="M8" s="32">
        <v>1</v>
      </c>
      <c r="N8" s="31">
        <v>1</v>
      </c>
      <c r="O8" s="32">
        <v>1</v>
      </c>
      <c r="P8" s="31">
        <v>1</v>
      </c>
      <c r="Q8" s="31">
        <v>1</v>
      </c>
      <c r="R8" s="31">
        <v>1</v>
      </c>
      <c r="S8" s="31">
        <v>1</v>
      </c>
      <c r="T8" s="31">
        <v>1</v>
      </c>
      <c r="U8" s="32">
        <v>1</v>
      </c>
      <c r="V8" s="31">
        <v>1</v>
      </c>
      <c r="W8" s="32">
        <v>1</v>
      </c>
      <c r="X8" s="31">
        <v>1</v>
      </c>
      <c r="Y8" s="31">
        <v>1</v>
      </c>
      <c r="Z8" s="32">
        <v>1</v>
      </c>
      <c r="AA8" s="31">
        <v>1</v>
      </c>
      <c r="AB8" s="31">
        <v>1</v>
      </c>
      <c r="AC8" s="31">
        <v>1</v>
      </c>
      <c r="AD8" s="32">
        <v>1</v>
      </c>
      <c r="AE8" s="31">
        <v>1</v>
      </c>
      <c r="AF8" s="31">
        <v>1</v>
      </c>
      <c r="AG8" s="31">
        <v>1</v>
      </c>
      <c r="AH8" s="32">
        <v>1</v>
      </c>
      <c r="AI8" s="31">
        <v>1</v>
      </c>
      <c r="AJ8" s="31">
        <v>1</v>
      </c>
      <c r="AK8" s="32">
        <v>1</v>
      </c>
      <c r="AL8" s="31">
        <v>1</v>
      </c>
      <c r="AM8" s="31">
        <v>1</v>
      </c>
      <c r="AN8" s="31">
        <v>1</v>
      </c>
      <c r="AO8" s="32">
        <v>1</v>
      </c>
      <c r="AP8" s="31">
        <v>1</v>
      </c>
      <c r="AQ8" s="31">
        <v>1</v>
      </c>
      <c r="AR8" s="32">
        <v>1</v>
      </c>
      <c r="AS8" s="31">
        <v>1</v>
      </c>
      <c r="AT8" s="31">
        <v>1</v>
      </c>
      <c r="AU8" s="31">
        <v>1</v>
      </c>
      <c r="AV8" s="31">
        <v>1</v>
      </c>
      <c r="AW8" s="32">
        <v>1</v>
      </c>
      <c r="AX8" s="31">
        <v>1</v>
      </c>
      <c r="AY8" s="32">
        <v>1</v>
      </c>
      <c r="AZ8" s="31">
        <v>1</v>
      </c>
      <c r="BA8" s="32">
        <v>1</v>
      </c>
      <c r="BB8" s="31">
        <v>1</v>
      </c>
      <c r="BC8" s="31">
        <v>1</v>
      </c>
      <c r="BD8" s="32">
        <v>1</v>
      </c>
      <c r="BE8" s="31">
        <v>1</v>
      </c>
      <c r="BF8" s="34">
        <v>1</v>
      </c>
    </row>
    <row r="9" spans="1:58" ht="24.95" customHeight="1">
      <c r="A9" s="8"/>
      <c r="B9" s="14"/>
      <c r="C9" s="42">
        <v>1</v>
      </c>
      <c r="D9" s="42">
        <v>0.36</v>
      </c>
      <c r="E9" s="40">
        <v>0.22</v>
      </c>
      <c r="F9" s="40">
        <v>0.38</v>
      </c>
      <c r="G9" s="42">
        <v>0.45</v>
      </c>
      <c r="H9" s="40">
        <v>0.54</v>
      </c>
      <c r="I9" s="42">
        <v>0.2</v>
      </c>
      <c r="J9" s="40">
        <v>0.26</v>
      </c>
      <c r="K9" s="40">
        <v>0.26</v>
      </c>
      <c r="L9" s="40">
        <v>0.28000000000000003</v>
      </c>
      <c r="M9" s="42">
        <v>0.6</v>
      </c>
      <c r="N9" s="40">
        <v>0.31</v>
      </c>
      <c r="O9" s="42">
        <v>0.27</v>
      </c>
      <c r="P9" s="40">
        <v>0.31</v>
      </c>
      <c r="Q9" s="40">
        <v>0.25</v>
      </c>
      <c r="R9" s="40">
        <v>0.16</v>
      </c>
      <c r="S9" s="40">
        <v>0.57999999999999996</v>
      </c>
      <c r="T9" s="40">
        <v>0.41</v>
      </c>
      <c r="U9" s="42">
        <v>0.43</v>
      </c>
      <c r="V9" s="40">
        <v>0.44</v>
      </c>
      <c r="W9" s="42">
        <v>0.25</v>
      </c>
      <c r="X9" s="40">
        <v>0.3</v>
      </c>
      <c r="Y9" s="40">
        <v>0.44</v>
      </c>
      <c r="Z9" s="42">
        <v>0.47</v>
      </c>
      <c r="AA9" s="40">
        <v>0.17</v>
      </c>
      <c r="AB9" s="40">
        <v>0.21</v>
      </c>
      <c r="AC9" s="40">
        <v>0.15</v>
      </c>
      <c r="AD9" s="42">
        <v>0.4</v>
      </c>
      <c r="AE9" s="40">
        <v>0.26</v>
      </c>
      <c r="AF9" s="40">
        <v>0.32</v>
      </c>
      <c r="AG9" s="40">
        <v>0.59</v>
      </c>
      <c r="AH9" s="42">
        <v>0.28000000000000003</v>
      </c>
      <c r="AI9" s="40">
        <v>0.27</v>
      </c>
      <c r="AJ9" s="40">
        <v>0.42</v>
      </c>
      <c r="AK9" s="42">
        <v>0.7</v>
      </c>
      <c r="AL9" s="40">
        <v>0.28999999999999998</v>
      </c>
      <c r="AM9" s="40">
        <v>0.39</v>
      </c>
      <c r="AN9" s="40">
        <v>0.64</v>
      </c>
      <c r="AO9" s="42">
        <v>0.17</v>
      </c>
      <c r="AP9" s="40">
        <v>0.32</v>
      </c>
      <c r="AQ9" s="40">
        <v>0.43</v>
      </c>
      <c r="AR9" s="42">
        <v>0.42</v>
      </c>
      <c r="AS9" s="40">
        <v>0.21</v>
      </c>
      <c r="AT9" s="40">
        <v>0.63</v>
      </c>
      <c r="AU9" s="40">
        <v>0.3</v>
      </c>
      <c r="AV9" s="40">
        <v>0.45</v>
      </c>
      <c r="AW9" s="42">
        <v>0.37</v>
      </c>
      <c r="AX9" s="40">
        <v>0.53</v>
      </c>
      <c r="AY9" s="42">
        <v>0.82</v>
      </c>
      <c r="AZ9" s="40">
        <v>0.28999999999999998</v>
      </c>
      <c r="BA9" s="42">
        <v>0.24</v>
      </c>
      <c r="BB9" s="40">
        <v>0.75</v>
      </c>
      <c r="BC9" s="40">
        <v>0.08</v>
      </c>
      <c r="BD9" s="42">
        <v>0.23</v>
      </c>
      <c r="BE9" s="40">
        <v>0.35</v>
      </c>
      <c r="BF9" s="41">
        <v>0.39</v>
      </c>
    </row>
    <row r="10" spans="1:58" ht="24.95" customHeight="1">
      <c r="AW10" t="s">
        <v>74</v>
      </c>
    </row>
    <row r="11" spans="1:58" ht="24.95" customHeight="1">
      <c r="A11" s="1"/>
      <c r="B11" s="1" t="s">
        <v>14</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row>
    <row r="12" spans="1:58" ht="24.9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row>
    <row r="13" spans="1:58" ht="24.95" customHeight="1">
      <c r="A13" s="2" t="s">
        <v>75</v>
      </c>
      <c r="B13" s="3"/>
      <c r="C13" s="69" t="s">
        <v>74</v>
      </c>
      <c r="D13" s="66" t="s">
        <v>76</v>
      </c>
      <c r="E13" s="68"/>
      <c r="F13" s="67"/>
      <c r="G13" s="66" t="s">
        <v>77</v>
      </c>
      <c r="H13" s="67"/>
      <c r="I13" s="66" t="s">
        <v>78</v>
      </c>
      <c r="J13" s="68"/>
      <c r="K13" s="68"/>
      <c r="L13" s="67"/>
      <c r="M13" s="66" t="s">
        <v>79</v>
      </c>
      <c r="N13" s="67"/>
      <c r="O13" s="66" t="s">
        <v>80</v>
      </c>
      <c r="P13" s="68"/>
      <c r="Q13" s="68"/>
      <c r="R13" s="68"/>
      <c r="S13" s="68"/>
      <c r="T13" s="67"/>
      <c r="U13" s="66" t="s">
        <v>81</v>
      </c>
      <c r="V13" s="67"/>
      <c r="W13" s="66" t="s">
        <v>82</v>
      </c>
      <c r="X13" s="68"/>
      <c r="Y13" s="67"/>
      <c r="Z13" s="66" t="s">
        <v>83</v>
      </c>
      <c r="AA13" s="68"/>
      <c r="AB13" s="68"/>
      <c r="AC13" s="67"/>
      <c r="AD13" s="66" t="s">
        <v>84</v>
      </c>
      <c r="AE13" s="68"/>
      <c r="AF13" s="68"/>
      <c r="AG13" s="67"/>
      <c r="AH13" s="66" t="s">
        <v>85</v>
      </c>
      <c r="AI13" s="68"/>
      <c r="AJ13" s="67"/>
      <c r="AK13" s="66" t="s">
        <v>86</v>
      </c>
      <c r="AL13" s="68"/>
      <c r="AM13" s="68"/>
      <c r="AN13" s="67"/>
      <c r="AO13" s="66" t="s">
        <v>87</v>
      </c>
      <c r="AP13" s="68"/>
      <c r="AQ13" s="67"/>
      <c r="AR13" s="66" t="s">
        <v>88</v>
      </c>
      <c r="AS13" s="68"/>
      <c r="AT13" s="68"/>
      <c r="AU13" s="67"/>
      <c r="AV13" s="65" t="s">
        <v>89</v>
      </c>
      <c r="AW13" s="66" t="s">
        <v>90</v>
      </c>
      <c r="AX13" s="67"/>
      <c r="AY13" s="66" t="s">
        <v>91</v>
      </c>
      <c r="AZ13" s="67"/>
      <c r="BA13" s="66" t="s">
        <v>92</v>
      </c>
      <c r="BB13" s="68"/>
      <c r="BC13" s="67"/>
      <c r="BD13" s="66" t="s">
        <v>93</v>
      </c>
      <c r="BE13" s="68"/>
      <c r="BF13" s="67"/>
    </row>
    <row r="14" spans="1:58" ht="24.95" customHeight="1">
      <c r="A14" s="5"/>
      <c r="B14" s="4"/>
      <c r="C14" s="11" t="s">
        <v>94</v>
      </c>
      <c r="D14" s="11" t="s">
        <v>95</v>
      </c>
      <c r="E14" s="10" t="s">
        <v>96</v>
      </c>
      <c r="F14" s="10" t="s">
        <v>97</v>
      </c>
      <c r="G14" s="11" t="s">
        <v>98</v>
      </c>
      <c r="H14" s="10" t="s">
        <v>99</v>
      </c>
      <c r="I14" s="11" t="s">
        <v>100</v>
      </c>
      <c r="J14" s="10" t="s">
        <v>101</v>
      </c>
      <c r="K14" s="10" t="s">
        <v>102</v>
      </c>
      <c r="L14" s="10" t="s">
        <v>103</v>
      </c>
      <c r="M14" s="11" t="s">
        <v>104</v>
      </c>
      <c r="N14" s="10" t="s">
        <v>105</v>
      </c>
      <c r="O14" s="11" t="s">
        <v>106</v>
      </c>
      <c r="P14" s="10" t="s">
        <v>107</v>
      </c>
      <c r="Q14" s="10" t="s">
        <v>108</v>
      </c>
      <c r="R14" s="10" t="s">
        <v>109</v>
      </c>
      <c r="S14" s="10" t="s">
        <v>110</v>
      </c>
      <c r="T14" s="10" t="s">
        <v>111</v>
      </c>
      <c r="U14" s="11" t="s">
        <v>112</v>
      </c>
      <c r="V14" s="10" t="s">
        <v>113</v>
      </c>
      <c r="W14" s="11" t="s">
        <v>114</v>
      </c>
      <c r="X14" s="10" t="s">
        <v>115</v>
      </c>
      <c r="Y14" s="10" t="s">
        <v>116</v>
      </c>
      <c r="Z14" s="11" t="s">
        <v>117</v>
      </c>
      <c r="AA14" s="10" t="s">
        <v>118</v>
      </c>
      <c r="AB14" s="10" t="s">
        <v>119</v>
      </c>
      <c r="AC14" s="10" t="s">
        <v>120</v>
      </c>
      <c r="AD14" s="11" t="s">
        <v>121</v>
      </c>
      <c r="AE14" s="10" t="s">
        <v>122</v>
      </c>
      <c r="AF14" s="10" t="s">
        <v>123</v>
      </c>
      <c r="AG14" s="10" t="s">
        <v>124</v>
      </c>
      <c r="AH14" s="11" t="s">
        <v>125</v>
      </c>
      <c r="AI14" s="10" t="s">
        <v>126</v>
      </c>
      <c r="AJ14" s="10" t="s">
        <v>127</v>
      </c>
      <c r="AK14" s="11" t="s">
        <v>128</v>
      </c>
      <c r="AL14" s="10" t="s">
        <v>129</v>
      </c>
      <c r="AM14" s="10" t="s">
        <v>130</v>
      </c>
      <c r="AN14" s="10" t="s">
        <v>131</v>
      </c>
      <c r="AO14" s="11" t="s">
        <v>132</v>
      </c>
      <c r="AP14" s="10" t="s">
        <v>133</v>
      </c>
      <c r="AQ14" s="10" t="s">
        <v>134</v>
      </c>
      <c r="AR14" s="11" t="s">
        <v>135</v>
      </c>
      <c r="AS14" s="10" t="s">
        <v>136</v>
      </c>
      <c r="AT14" s="10" t="s">
        <v>137</v>
      </c>
      <c r="AU14" s="10" t="s">
        <v>138</v>
      </c>
      <c r="AV14" s="10" t="s">
        <v>139</v>
      </c>
      <c r="AW14" s="11" t="s">
        <v>140</v>
      </c>
      <c r="AX14" s="10" t="s">
        <v>141</v>
      </c>
      <c r="AY14" s="11" t="s">
        <v>142</v>
      </c>
      <c r="AZ14" s="10" t="s">
        <v>143</v>
      </c>
      <c r="BA14" s="11" t="s">
        <v>144</v>
      </c>
      <c r="BB14" s="10" t="s">
        <v>145</v>
      </c>
      <c r="BC14" s="10" t="s">
        <v>146</v>
      </c>
      <c r="BD14" s="11" t="s">
        <v>147</v>
      </c>
      <c r="BE14" s="10" t="s">
        <v>148</v>
      </c>
      <c r="BF14" s="12" t="s">
        <v>149</v>
      </c>
    </row>
    <row r="15" spans="1:58" ht="24.95" customHeight="1">
      <c r="A15" s="7" t="s">
        <v>14</v>
      </c>
      <c r="B15" s="15" t="s">
        <v>150</v>
      </c>
      <c r="C15" s="17">
        <v>602</v>
      </c>
      <c r="D15" s="17">
        <v>217</v>
      </c>
      <c r="E15" s="16">
        <v>131</v>
      </c>
      <c r="F15" s="16">
        <v>229</v>
      </c>
      <c r="G15" s="17">
        <v>271</v>
      </c>
      <c r="H15" s="16">
        <v>326</v>
      </c>
      <c r="I15" s="17">
        <v>119</v>
      </c>
      <c r="J15" s="16">
        <v>158</v>
      </c>
      <c r="K15" s="16">
        <v>157</v>
      </c>
      <c r="L15" s="16">
        <v>168</v>
      </c>
      <c r="M15" s="17">
        <v>361</v>
      </c>
      <c r="N15" s="16">
        <v>186</v>
      </c>
      <c r="O15" s="17">
        <v>163</v>
      </c>
      <c r="P15" s="16">
        <v>187</v>
      </c>
      <c r="Q15" s="16">
        <v>150</v>
      </c>
      <c r="R15" s="16">
        <v>99</v>
      </c>
      <c r="S15" s="16">
        <v>349</v>
      </c>
      <c r="T15" s="16">
        <v>250</v>
      </c>
      <c r="U15" s="17">
        <v>258</v>
      </c>
      <c r="V15" s="16">
        <v>265</v>
      </c>
      <c r="W15" s="17">
        <v>151</v>
      </c>
      <c r="X15" s="16">
        <v>183</v>
      </c>
      <c r="Y15" s="16">
        <v>268</v>
      </c>
      <c r="Z15" s="17">
        <v>286</v>
      </c>
      <c r="AA15" s="16">
        <v>102</v>
      </c>
      <c r="AB15" s="16">
        <v>125</v>
      </c>
      <c r="AC15" s="16">
        <v>90</v>
      </c>
      <c r="AD15" s="17">
        <v>239</v>
      </c>
      <c r="AE15" s="16">
        <v>160</v>
      </c>
      <c r="AF15" s="16">
        <v>194</v>
      </c>
      <c r="AG15" s="16">
        <v>353</v>
      </c>
      <c r="AH15" s="17">
        <v>171</v>
      </c>
      <c r="AI15" s="16">
        <v>161</v>
      </c>
      <c r="AJ15" s="16">
        <v>256</v>
      </c>
      <c r="AK15" s="17">
        <v>423</v>
      </c>
      <c r="AL15" s="16">
        <v>177</v>
      </c>
      <c r="AM15" s="16">
        <v>235</v>
      </c>
      <c r="AN15" s="16">
        <v>385</v>
      </c>
      <c r="AO15" s="17">
        <v>102</v>
      </c>
      <c r="AP15" s="16">
        <v>190</v>
      </c>
      <c r="AQ15" s="16">
        <v>258</v>
      </c>
      <c r="AR15" s="17">
        <v>253</v>
      </c>
      <c r="AS15" s="16">
        <v>126</v>
      </c>
      <c r="AT15" s="16">
        <v>379</v>
      </c>
      <c r="AU15" s="16">
        <v>179</v>
      </c>
      <c r="AV15" s="16">
        <v>270</v>
      </c>
      <c r="AW15" s="17">
        <v>220</v>
      </c>
      <c r="AX15" s="16">
        <v>316</v>
      </c>
      <c r="AY15" s="17">
        <v>495</v>
      </c>
      <c r="AZ15" s="16">
        <v>177</v>
      </c>
      <c r="BA15" s="17">
        <v>144</v>
      </c>
      <c r="BB15" s="16">
        <v>451</v>
      </c>
      <c r="BC15" s="16">
        <v>48</v>
      </c>
      <c r="BD15" s="17">
        <v>138</v>
      </c>
      <c r="BE15" s="16">
        <v>211</v>
      </c>
      <c r="BF15" s="18">
        <v>235</v>
      </c>
    </row>
    <row r="16" spans="1:58" ht="24.95" customHeight="1">
      <c r="A16" s="6"/>
      <c r="B16" s="15"/>
      <c r="C16" s="23"/>
      <c r="D16" s="23"/>
      <c r="E16" s="22"/>
      <c r="F16" s="22"/>
      <c r="G16" s="23"/>
      <c r="H16" s="22"/>
      <c r="I16" s="23"/>
      <c r="J16" s="22"/>
      <c r="K16" s="22"/>
      <c r="L16" s="22"/>
      <c r="M16" s="23"/>
      <c r="N16" s="22"/>
      <c r="O16" s="23"/>
      <c r="P16" s="22"/>
      <c r="Q16" s="22"/>
      <c r="R16" s="22"/>
      <c r="S16" s="22"/>
      <c r="T16" s="22"/>
      <c r="U16" s="23"/>
      <c r="V16" s="22"/>
      <c r="W16" s="23"/>
      <c r="X16" s="22"/>
      <c r="Y16" s="22"/>
      <c r="Z16" s="23"/>
      <c r="AA16" s="22"/>
      <c r="AB16" s="22"/>
      <c r="AC16" s="22"/>
      <c r="AD16" s="23"/>
      <c r="AE16" s="22"/>
      <c r="AF16" s="22"/>
      <c r="AG16" s="22"/>
      <c r="AH16" s="23"/>
      <c r="AI16" s="22"/>
      <c r="AJ16" s="22"/>
      <c r="AK16" s="23"/>
      <c r="AL16" s="22"/>
      <c r="AM16" s="22"/>
      <c r="AN16" s="22"/>
      <c r="AO16" s="23"/>
      <c r="AP16" s="22"/>
      <c r="AQ16" s="22"/>
      <c r="AR16" s="23"/>
      <c r="AS16" s="22"/>
      <c r="AT16" s="22"/>
      <c r="AU16" s="22"/>
      <c r="AV16" s="22"/>
      <c r="AW16" s="23"/>
      <c r="AX16" s="22"/>
      <c r="AY16" s="23"/>
      <c r="AZ16" s="22"/>
      <c r="BA16" s="23"/>
      <c r="BB16" s="22"/>
      <c r="BC16" s="22"/>
      <c r="BD16" s="23"/>
      <c r="BE16" s="22"/>
      <c r="BF16" s="25"/>
    </row>
    <row r="17" spans="1:58" ht="24.95" customHeight="1">
      <c r="A17" s="6"/>
      <c r="B17" s="15" t="s">
        <v>151</v>
      </c>
      <c r="C17" s="32">
        <v>0.45</v>
      </c>
      <c r="D17" s="32">
        <v>0.36</v>
      </c>
      <c r="E17" s="31">
        <v>0.46</v>
      </c>
      <c r="F17" s="31">
        <v>0.51</v>
      </c>
      <c r="G17" s="32">
        <v>1</v>
      </c>
      <c r="H17" s="31" t="s">
        <v>152</v>
      </c>
      <c r="I17" s="32">
        <v>0.48</v>
      </c>
      <c r="J17" s="31">
        <v>0.43</v>
      </c>
      <c r="K17" s="31">
        <v>0.47</v>
      </c>
      <c r="L17" s="31">
        <v>0.43</v>
      </c>
      <c r="M17" s="32">
        <v>0.49</v>
      </c>
      <c r="N17" s="31">
        <v>0.35</v>
      </c>
      <c r="O17" s="32">
        <v>0.48</v>
      </c>
      <c r="P17" s="31">
        <v>0.45</v>
      </c>
      <c r="Q17" s="31">
        <v>0.45</v>
      </c>
      <c r="R17" s="31">
        <v>0.38</v>
      </c>
      <c r="S17" s="31">
        <v>0.47</v>
      </c>
      <c r="T17" s="31">
        <v>0.42</v>
      </c>
      <c r="U17" s="32">
        <v>0.4</v>
      </c>
      <c r="V17" s="31">
        <v>0.51</v>
      </c>
      <c r="W17" s="32">
        <v>0.46</v>
      </c>
      <c r="X17" s="31">
        <v>0.41</v>
      </c>
      <c r="Y17" s="31">
        <v>0.47</v>
      </c>
      <c r="Z17" s="32">
        <v>0.43</v>
      </c>
      <c r="AA17" s="31">
        <v>0.51</v>
      </c>
      <c r="AB17" s="31">
        <v>0.45</v>
      </c>
      <c r="AC17" s="31">
        <v>0.43</v>
      </c>
      <c r="AD17" s="32">
        <v>0.54</v>
      </c>
      <c r="AE17" s="31">
        <v>0.48</v>
      </c>
      <c r="AF17" s="31">
        <v>0.32</v>
      </c>
      <c r="AG17" s="31">
        <v>0.39</v>
      </c>
      <c r="AH17" s="32">
        <v>0.56000000000000005</v>
      </c>
      <c r="AI17" s="31">
        <v>0.46</v>
      </c>
      <c r="AJ17" s="31">
        <v>0.36</v>
      </c>
      <c r="AK17" s="32">
        <v>0.41</v>
      </c>
      <c r="AL17" s="31">
        <v>0.46</v>
      </c>
      <c r="AM17" s="31">
        <v>0.37</v>
      </c>
      <c r="AN17" s="31">
        <v>0.41</v>
      </c>
      <c r="AO17" s="32">
        <v>0.56000000000000005</v>
      </c>
      <c r="AP17" s="31">
        <v>0.36</v>
      </c>
      <c r="AQ17" s="31">
        <v>0.46</v>
      </c>
      <c r="AR17" s="32">
        <v>0.4</v>
      </c>
      <c r="AS17" s="31">
        <v>0.42</v>
      </c>
      <c r="AT17" s="31">
        <v>0.41</v>
      </c>
      <c r="AU17" s="31">
        <v>0.53</v>
      </c>
      <c r="AV17" s="31">
        <v>0.42</v>
      </c>
      <c r="AW17" s="32">
        <v>0.54</v>
      </c>
      <c r="AX17" s="31">
        <v>0.39</v>
      </c>
      <c r="AY17" s="32">
        <v>0.47</v>
      </c>
      <c r="AZ17" s="31">
        <v>0.36</v>
      </c>
      <c r="BA17" s="32">
        <v>0.45</v>
      </c>
      <c r="BB17" s="31">
        <v>0.45</v>
      </c>
      <c r="BC17" s="31">
        <v>0.5</v>
      </c>
      <c r="BD17" s="32">
        <v>0.44</v>
      </c>
      <c r="BE17" s="31">
        <v>0.53</v>
      </c>
      <c r="BF17" s="34">
        <v>0.4</v>
      </c>
    </row>
    <row r="18" spans="1:58" ht="24.95" customHeight="1">
      <c r="A18" s="6"/>
      <c r="B18" s="15" t="s">
        <v>153</v>
      </c>
      <c r="C18" s="32">
        <v>0.54</v>
      </c>
      <c r="D18" s="32">
        <v>0.62</v>
      </c>
      <c r="E18" s="31">
        <v>0.54</v>
      </c>
      <c r="F18" s="31">
        <v>0.49</v>
      </c>
      <c r="G18" s="32" t="s">
        <v>152</v>
      </c>
      <c r="H18" s="31">
        <v>1</v>
      </c>
      <c r="I18" s="32">
        <v>0.5</v>
      </c>
      <c r="J18" s="31">
        <v>0.56000000000000005</v>
      </c>
      <c r="K18" s="31">
        <v>0.53</v>
      </c>
      <c r="L18" s="31">
        <v>0.56000000000000005</v>
      </c>
      <c r="M18" s="32">
        <v>0.5</v>
      </c>
      <c r="N18" s="31">
        <v>0.65</v>
      </c>
      <c r="O18" s="32">
        <v>0.51</v>
      </c>
      <c r="P18" s="31">
        <v>0.54</v>
      </c>
      <c r="Q18" s="31">
        <v>0.55000000000000004</v>
      </c>
      <c r="R18" s="31">
        <v>0.6</v>
      </c>
      <c r="S18" s="31">
        <v>0.53</v>
      </c>
      <c r="T18" s="31">
        <v>0.56999999999999995</v>
      </c>
      <c r="U18" s="32">
        <v>0.59</v>
      </c>
      <c r="V18" s="31">
        <v>0.49</v>
      </c>
      <c r="W18" s="32">
        <v>0.54</v>
      </c>
      <c r="X18" s="31">
        <v>0.57999999999999996</v>
      </c>
      <c r="Y18" s="31">
        <v>0.52</v>
      </c>
      <c r="Z18" s="32">
        <v>0.56000000000000005</v>
      </c>
      <c r="AA18" s="31">
        <v>0.49</v>
      </c>
      <c r="AB18" s="31">
        <v>0.53</v>
      </c>
      <c r="AC18" s="31">
        <v>0.56000000000000005</v>
      </c>
      <c r="AD18" s="32">
        <v>0.46</v>
      </c>
      <c r="AE18" s="31">
        <v>0.52</v>
      </c>
      <c r="AF18" s="31">
        <v>0.66</v>
      </c>
      <c r="AG18" s="31">
        <v>0.6</v>
      </c>
      <c r="AH18" s="32">
        <v>0.44</v>
      </c>
      <c r="AI18" s="31">
        <v>0.54</v>
      </c>
      <c r="AJ18" s="31">
        <v>0.62</v>
      </c>
      <c r="AK18" s="32">
        <v>0.57999999999999996</v>
      </c>
      <c r="AL18" s="31">
        <v>0.54</v>
      </c>
      <c r="AM18" s="31">
        <v>0.61</v>
      </c>
      <c r="AN18" s="31">
        <v>0.57999999999999996</v>
      </c>
      <c r="AO18" s="32">
        <v>0.44</v>
      </c>
      <c r="AP18" s="31">
        <v>0.62</v>
      </c>
      <c r="AQ18" s="31">
        <v>0.54</v>
      </c>
      <c r="AR18" s="32">
        <v>0.59</v>
      </c>
      <c r="AS18" s="31">
        <v>0.56000000000000005</v>
      </c>
      <c r="AT18" s="31">
        <v>0.57999999999999996</v>
      </c>
      <c r="AU18" s="31">
        <v>0.46</v>
      </c>
      <c r="AV18" s="31">
        <v>0.56000000000000005</v>
      </c>
      <c r="AW18" s="32">
        <v>0.46</v>
      </c>
      <c r="AX18" s="31">
        <v>0.6</v>
      </c>
      <c r="AY18" s="32">
        <v>0.52</v>
      </c>
      <c r="AZ18" s="31">
        <v>0.62</v>
      </c>
      <c r="BA18" s="32">
        <v>0.54</v>
      </c>
      <c r="BB18" s="31">
        <v>0.54</v>
      </c>
      <c r="BC18" s="31">
        <v>0.47</v>
      </c>
      <c r="BD18" s="32">
        <v>0.56000000000000005</v>
      </c>
      <c r="BE18" s="31">
        <v>0.47</v>
      </c>
      <c r="BF18" s="34">
        <v>0.57999999999999996</v>
      </c>
    </row>
    <row r="19" spans="1:58" ht="24.95" customHeight="1">
      <c r="A19" s="8"/>
      <c r="B19" s="15" t="s">
        <v>154</v>
      </c>
      <c r="C19" s="39">
        <v>0.01</v>
      </c>
      <c r="D19" s="39">
        <v>0.02</v>
      </c>
      <c r="E19" s="35">
        <v>0</v>
      </c>
      <c r="F19" s="35" t="s">
        <v>152</v>
      </c>
      <c r="G19" s="39" t="s">
        <v>152</v>
      </c>
      <c r="H19" s="35" t="s">
        <v>152</v>
      </c>
      <c r="I19" s="39">
        <v>0.01</v>
      </c>
      <c r="J19" s="35">
        <v>0.01</v>
      </c>
      <c r="K19" s="35">
        <v>0.01</v>
      </c>
      <c r="L19" s="35">
        <v>0</v>
      </c>
      <c r="M19" s="39">
        <v>0.01</v>
      </c>
      <c r="N19" s="35">
        <v>0.01</v>
      </c>
      <c r="O19" s="39">
        <v>0.01</v>
      </c>
      <c r="P19" s="35">
        <v>0.01</v>
      </c>
      <c r="Q19" s="35">
        <v>0</v>
      </c>
      <c r="R19" s="35">
        <v>0.01</v>
      </c>
      <c r="S19" s="35">
        <v>0.01</v>
      </c>
      <c r="T19" s="35">
        <v>0.01</v>
      </c>
      <c r="U19" s="39">
        <v>0.01</v>
      </c>
      <c r="V19" s="35" t="s">
        <v>152</v>
      </c>
      <c r="W19" s="39">
        <v>0.01</v>
      </c>
      <c r="X19" s="35">
        <v>0.01</v>
      </c>
      <c r="Y19" s="35">
        <v>0.01</v>
      </c>
      <c r="Z19" s="39">
        <v>0.01</v>
      </c>
      <c r="AA19" s="35" t="s">
        <v>152</v>
      </c>
      <c r="AB19" s="35">
        <v>0.02</v>
      </c>
      <c r="AC19" s="35">
        <v>0.01</v>
      </c>
      <c r="AD19" s="39">
        <v>0</v>
      </c>
      <c r="AE19" s="35" t="s">
        <v>152</v>
      </c>
      <c r="AF19" s="35">
        <v>0.02</v>
      </c>
      <c r="AG19" s="35">
        <v>0.01</v>
      </c>
      <c r="AH19" s="39">
        <v>0</v>
      </c>
      <c r="AI19" s="35" t="s">
        <v>152</v>
      </c>
      <c r="AJ19" s="35">
        <v>0.02</v>
      </c>
      <c r="AK19" s="39">
        <v>0.01</v>
      </c>
      <c r="AL19" s="35" t="s">
        <v>152</v>
      </c>
      <c r="AM19" s="35">
        <v>0.02</v>
      </c>
      <c r="AN19" s="35">
        <v>0.01</v>
      </c>
      <c r="AO19" s="39">
        <v>0</v>
      </c>
      <c r="AP19" s="35">
        <v>0.02</v>
      </c>
      <c r="AQ19" s="35" t="s">
        <v>152</v>
      </c>
      <c r="AR19" s="39">
        <v>0.01</v>
      </c>
      <c r="AS19" s="35">
        <v>0.02</v>
      </c>
      <c r="AT19" s="35">
        <v>0.01</v>
      </c>
      <c r="AU19" s="35">
        <v>0.01</v>
      </c>
      <c r="AV19" s="35">
        <v>0.02</v>
      </c>
      <c r="AW19" s="39">
        <v>0</v>
      </c>
      <c r="AX19" s="35">
        <v>0.01</v>
      </c>
      <c r="AY19" s="39">
        <v>0.01</v>
      </c>
      <c r="AZ19" s="35">
        <v>0.02</v>
      </c>
      <c r="BA19" s="39">
        <v>0.01</v>
      </c>
      <c r="BB19" s="35">
        <v>0.01</v>
      </c>
      <c r="BC19" s="35">
        <v>0.03</v>
      </c>
      <c r="BD19" s="39" t="s">
        <v>152</v>
      </c>
      <c r="BE19" s="35">
        <v>0</v>
      </c>
      <c r="BF19" s="38">
        <v>0.02</v>
      </c>
    </row>
    <row r="21" spans="1:58" ht="24.95" customHeight="1">
      <c r="A21" s="1"/>
      <c r="B21" s="1" t="s">
        <v>15</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row>
    <row r="22" spans="1:58" ht="24.9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row>
    <row r="23" spans="1:58" ht="24.95" customHeight="1">
      <c r="A23" s="2" t="s">
        <v>75</v>
      </c>
      <c r="B23" s="3"/>
      <c r="C23" s="69" t="s">
        <v>74</v>
      </c>
      <c r="D23" s="66" t="s">
        <v>76</v>
      </c>
      <c r="E23" s="68"/>
      <c r="F23" s="67"/>
      <c r="G23" s="66" t="s">
        <v>77</v>
      </c>
      <c r="H23" s="67"/>
      <c r="I23" s="66" t="s">
        <v>78</v>
      </c>
      <c r="J23" s="68"/>
      <c r="K23" s="68"/>
      <c r="L23" s="67"/>
      <c r="M23" s="66" t="s">
        <v>79</v>
      </c>
      <c r="N23" s="67"/>
      <c r="O23" s="66" t="s">
        <v>80</v>
      </c>
      <c r="P23" s="68"/>
      <c r="Q23" s="68"/>
      <c r="R23" s="68"/>
      <c r="S23" s="68"/>
      <c r="T23" s="67"/>
      <c r="U23" s="66" t="s">
        <v>81</v>
      </c>
      <c r="V23" s="67"/>
      <c r="W23" s="66" t="s">
        <v>82</v>
      </c>
      <c r="X23" s="68"/>
      <c r="Y23" s="67"/>
      <c r="Z23" s="66" t="s">
        <v>83</v>
      </c>
      <c r="AA23" s="68"/>
      <c r="AB23" s="68"/>
      <c r="AC23" s="67"/>
      <c r="AD23" s="66" t="s">
        <v>84</v>
      </c>
      <c r="AE23" s="68"/>
      <c r="AF23" s="68"/>
      <c r="AG23" s="67"/>
      <c r="AH23" s="66" t="s">
        <v>85</v>
      </c>
      <c r="AI23" s="68"/>
      <c r="AJ23" s="67"/>
      <c r="AK23" s="66" t="s">
        <v>86</v>
      </c>
      <c r="AL23" s="68"/>
      <c r="AM23" s="68"/>
      <c r="AN23" s="67"/>
      <c r="AO23" s="66" t="s">
        <v>87</v>
      </c>
      <c r="AP23" s="68"/>
      <c r="AQ23" s="67"/>
      <c r="AR23" s="66" t="s">
        <v>88</v>
      </c>
      <c r="AS23" s="68"/>
      <c r="AT23" s="68"/>
      <c r="AU23" s="67"/>
      <c r="AV23" s="65" t="s">
        <v>89</v>
      </c>
      <c r="AW23" s="66" t="s">
        <v>90</v>
      </c>
      <c r="AX23" s="67"/>
      <c r="AY23" s="66" t="s">
        <v>91</v>
      </c>
      <c r="AZ23" s="67"/>
      <c r="BA23" s="66" t="s">
        <v>92</v>
      </c>
      <c r="BB23" s="68"/>
      <c r="BC23" s="67"/>
      <c r="BD23" s="66" t="s">
        <v>93</v>
      </c>
      <c r="BE23" s="68"/>
      <c r="BF23" s="67"/>
    </row>
    <row r="24" spans="1:58" ht="24.95" customHeight="1">
      <c r="A24" s="5"/>
      <c r="B24" s="4"/>
      <c r="C24" s="11" t="s">
        <v>94</v>
      </c>
      <c r="D24" s="11" t="s">
        <v>95</v>
      </c>
      <c r="E24" s="10" t="s">
        <v>96</v>
      </c>
      <c r="F24" s="10" t="s">
        <v>97</v>
      </c>
      <c r="G24" s="11" t="s">
        <v>98</v>
      </c>
      <c r="H24" s="10" t="s">
        <v>99</v>
      </c>
      <c r="I24" s="11" t="s">
        <v>100</v>
      </c>
      <c r="J24" s="10" t="s">
        <v>101</v>
      </c>
      <c r="K24" s="10" t="s">
        <v>102</v>
      </c>
      <c r="L24" s="10" t="s">
        <v>103</v>
      </c>
      <c r="M24" s="11" t="s">
        <v>104</v>
      </c>
      <c r="N24" s="10" t="s">
        <v>105</v>
      </c>
      <c r="O24" s="11" t="s">
        <v>106</v>
      </c>
      <c r="P24" s="10" t="s">
        <v>107</v>
      </c>
      <c r="Q24" s="10" t="s">
        <v>108</v>
      </c>
      <c r="R24" s="10" t="s">
        <v>109</v>
      </c>
      <c r="S24" s="10" t="s">
        <v>110</v>
      </c>
      <c r="T24" s="10" t="s">
        <v>111</v>
      </c>
      <c r="U24" s="11" t="s">
        <v>112</v>
      </c>
      <c r="V24" s="10" t="s">
        <v>113</v>
      </c>
      <c r="W24" s="11" t="s">
        <v>114</v>
      </c>
      <c r="X24" s="10" t="s">
        <v>115</v>
      </c>
      <c r="Y24" s="10" t="s">
        <v>116</v>
      </c>
      <c r="Z24" s="11" t="s">
        <v>117</v>
      </c>
      <c r="AA24" s="10" t="s">
        <v>118</v>
      </c>
      <c r="AB24" s="10" t="s">
        <v>119</v>
      </c>
      <c r="AC24" s="10" t="s">
        <v>120</v>
      </c>
      <c r="AD24" s="11" t="s">
        <v>121</v>
      </c>
      <c r="AE24" s="10" t="s">
        <v>122</v>
      </c>
      <c r="AF24" s="10" t="s">
        <v>123</v>
      </c>
      <c r="AG24" s="10" t="s">
        <v>124</v>
      </c>
      <c r="AH24" s="11" t="s">
        <v>125</v>
      </c>
      <c r="AI24" s="10" t="s">
        <v>126</v>
      </c>
      <c r="AJ24" s="10" t="s">
        <v>127</v>
      </c>
      <c r="AK24" s="11" t="s">
        <v>128</v>
      </c>
      <c r="AL24" s="10" t="s">
        <v>129</v>
      </c>
      <c r="AM24" s="10" t="s">
        <v>130</v>
      </c>
      <c r="AN24" s="10" t="s">
        <v>131</v>
      </c>
      <c r="AO24" s="11" t="s">
        <v>132</v>
      </c>
      <c r="AP24" s="10" t="s">
        <v>133</v>
      </c>
      <c r="AQ24" s="10" t="s">
        <v>134</v>
      </c>
      <c r="AR24" s="11" t="s">
        <v>135</v>
      </c>
      <c r="AS24" s="10" t="s">
        <v>136</v>
      </c>
      <c r="AT24" s="10" t="s">
        <v>137</v>
      </c>
      <c r="AU24" s="10" t="s">
        <v>138</v>
      </c>
      <c r="AV24" s="10" t="s">
        <v>139</v>
      </c>
      <c r="AW24" s="11" t="s">
        <v>140</v>
      </c>
      <c r="AX24" s="10" t="s">
        <v>141</v>
      </c>
      <c r="AY24" s="11" t="s">
        <v>142</v>
      </c>
      <c r="AZ24" s="10" t="s">
        <v>143</v>
      </c>
      <c r="BA24" s="11" t="s">
        <v>144</v>
      </c>
      <c r="BB24" s="10" t="s">
        <v>145</v>
      </c>
      <c r="BC24" s="10" t="s">
        <v>146</v>
      </c>
      <c r="BD24" s="11" t="s">
        <v>147</v>
      </c>
      <c r="BE24" s="10" t="s">
        <v>148</v>
      </c>
      <c r="BF24" s="12" t="s">
        <v>149</v>
      </c>
    </row>
    <row r="25" spans="1:58" ht="24.95" customHeight="1">
      <c r="A25" s="7" t="s">
        <v>15</v>
      </c>
      <c r="B25" s="15" t="s">
        <v>150</v>
      </c>
      <c r="C25" s="17">
        <v>602</v>
      </c>
      <c r="D25" s="17">
        <v>217</v>
      </c>
      <c r="E25" s="16">
        <v>131</v>
      </c>
      <c r="F25" s="16">
        <v>229</v>
      </c>
      <c r="G25" s="17">
        <v>271</v>
      </c>
      <c r="H25" s="16">
        <v>326</v>
      </c>
      <c r="I25" s="17">
        <v>119</v>
      </c>
      <c r="J25" s="16">
        <v>158</v>
      </c>
      <c r="K25" s="16">
        <v>157</v>
      </c>
      <c r="L25" s="16">
        <v>168</v>
      </c>
      <c r="M25" s="17">
        <v>361</v>
      </c>
      <c r="N25" s="16">
        <v>186</v>
      </c>
      <c r="O25" s="17">
        <v>163</v>
      </c>
      <c r="P25" s="16">
        <v>187</v>
      </c>
      <c r="Q25" s="16">
        <v>150</v>
      </c>
      <c r="R25" s="16">
        <v>99</v>
      </c>
      <c r="S25" s="16">
        <v>349</v>
      </c>
      <c r="T25" s="16">
        <v>250</v>
      </c>
      <c r="U25" s="17">
        <v>258</v>
      </c>
      <c r="V25" s="16">
        <v>265</v>
      </c>
      <c r="W25" s="17">
        <v>151</v>
      </c>
      <c r="X25" s="16">
        <v>183</v>
      </c>
      <c r="Y25" s="16">
        <v>268</v>
      </c>
      <c r="Z25" s="17">
        <v>286</v>
      </c>
      <c r="AA25" s="16">
        <v>102</v>
      </c>
      <c r="AB25" s="16">
        <v>125</v>
      </c>
      <c r="AC25" s="16">
        <v>90</v>
      </c>
      <c r="AD25" s="17">
        <v>239</v>
      </c>
      <c r="AE25" s="16">
        <v>160</v>
      </c>
      <c r="AF25" s="16">
        <v>194</v>
      </c>
      <c r="AG25" s="16">
        <v>353</v>
      </c>
      <c r="AH25" s="17">
        <v>171</v>
      </c>
      <c r="AI25" s="16">
        <v>161</v>
      </c>
      <c r="AJ25" s="16">
        <v>256</v>
      </c>
      <c r="AK25" s="17">
        <v>423</v>
      </c>
      <c r="AL25" s="16">
        <v>177</v>
      </c>
      <c r="AM25" s="16">
        <v>235</v>
      </c>
      <c r="AN25" s="16">
        <v>385</v>
      </c>
      <c r="AO25" s="17">
        <v>102</v>
      </c>
      <c r="AP25" s="16">
        <v>190</v>
      </c>
      <c r="AQ25" s="16">
        <v>258</v>
      </c>
      <c r="AR25" s="17">
        <v>253</v>
      </c>
      <c r="AS25" s="16">
        <v>126</v>
      </c>
      <c r="AT25" s="16">
        <v>379</v>
      </c>
      <c r="AU25" s="16">
        <v>179</v>
      </c>
      <c r="AV25" s="16">
        <v>270</v>
      </c>
      <c r="AW25" s="17">
        <v>220</v>
      </c>
      <c r="AX25" s="16">
        <v>316</v>
      </c>
      <c r="AY25" s="17">
        <v>495</v>
      </c>
      <c r="AZ25" s="16">
        <v>177</v>
      </c>
      <c r="BA25" s="17">
        <v>144</v>
      </c>
      <c r="BB25" s="16">
        <v>451</v>
      </c>
      <c r="BC25" s="16">
        <v>48</v>
      </c>
      <c r="BD25" s="17">
        <v>138</v>
      </c>
      <c r="BE25" s="16">
        <v>211</v>
      </c>
      <c r="BF25" s="18">
        <v>235</v>
      </c>
    </row>
    <row r="26" spans="1:58" ht="24.95" customHeight="1">
      <c r="A26" s="6"/>
      <c r="B26" s="15"/>
      <c r="C26" s="23"/>
      <c r="D26" s="23"/>
      <c r="E26" s="22"/>
      <c r="F26" s="22"/>
      <c r="G26" s="23"/>
      <c r="H26" s="22"/>
      <c r="I26" s="23"/>
      <c r="J26" s="22"/>
      <c r="K26" s="22"/>
      <c r="L26" s="22"/>
      <c r="M26" s="23"/>
      <c r="N26" s="22"/>
      <c r="O26" s="23"/>
      <c r="P26" s="22"/>
      <c r="Q26" s="22"/>
      <c r="R26" s="22"/>
      <c r="S26" s="22"/>
      <c r="T26" s="22"/>
      <c r="U26" s="23"/>
      <c r="V26" s="22"/>
      <c r="W26" s="23"/>
      <c r="X26" s="22"/>
      <c r="Y26" s="22"/>
      <c r="Z26" s="23"/>
      <c r="AA26" s="22"/>
      <c r="AB26" s="22"/>
      <c r="AC26" s="22"/>
      <c r="AD26" s="23"/>
      <c r="AE26" s="22"/>
      <c r="AF26" s="22"/>
      <c r="AG26" s="22"/>
      <c r="AH26" s="23"/>
      <c r="AI26" s="22"/>
      <c r="AJ26" s="22"/>
      <c r="AK26" s="23"/>
      <c r="AL26" s="22"/>
      <c r="AM26" s="22"/>
      <c r="AN26" s="22"/>
      <c r="AO26" s="23"/>
      <c r="AP26" s="22"/>
      <c r="AQ26" s="22"/>
      <c r="AR26" s="23"/>
      <c r="AS26" s="22"/>
      <c r="AT26" s="22"/>
      <c r="AU26" s="22"/>
      <c r="AV26" s="22"/>
      <c r="AW26" s="23"/>
      <c r="AX26" s="22"/>
      <c r="AY26" s="23"/>
      <c r="AZ26" s="22"/>
      <c r="BA26" s="23"/>
      <c r="BB26" s="22"/>
      <c r="BC26" s="22"/>
      <c r="BD26" s="23"/>
      <c r="BE26" s="22"/>
      <c r="BF26" s="25"/>
    </row>
    <row r="27" spans="1:58" ht="24.95" customHeight="1">
      <c r="A27" s="6"/>
      <c r="B27" s="15" t="s">
        <v>155</v>
      </c>
      <c r="C27" s="32">
        <v>1</v>
      </c>
      <c r="D27" s="32">
        <v>1</v>
      </c>
      <c r="E27" s="31">
        <v>1</v>
      </c>
      <c r="F27" s="31">
        <v>1</v>
      </c>
      <c r="G27" s="32">
        <v>1</v>
      </c>
      <c r="H27" s="31">
        <v>1</v>
      </c>
      <c r="I27" s="32">
        <v>1</v>
      </c>
      <c r="J27" s="31">
        <v>1</v>
      </c>
      <c r="K27" s="31">
        <v>1</v>
      </c>
      <c r="L27" s="31">
        <v>1</v>
      </c>
      <c r="M27" s="32">
        <v>1</v>
      </c>
      <c r="N27" s="31">
        <v>1</v>
      </c>
      <c r="O27" s="32">
        <v>1</v>
      </c>
      <c r="P27" s="31">
        <v>1</v>
      </c>
      <c r="Q27" s="31">
        <v>1</v>
      </c>
      <c r="R27" s="31">
        <v>1</v>
      </c>
      <c r="S27" s="31">
        <v>1</v>
      </c>
      <c r="T27" s="31">
        <v>1</v>
      </c>
      <c r="U27" s="32">
        <v>1</v>
      </c>
      <c r="V27" s="31">
        <v>1</v>
      </c>
      <c r="W27" s="32">
        <v>1</v>
      </c>
      <c r="X27" s="31">
        <v>1</v>
      </c>
      <c r="Y27" s="31">
        <v>1</v>
      </c>
      <c r="Z27" s="32">
        <v>1</v>
      </c>
      <c r="AA27" s="31">
        <v>1</v>
      </c>
      <c r="AB27" s="31">
        <v>1</v>
      </c>
      <c r="AC27" s="31">
        <v>1</v>
      </c>
      <c r="AD27" s="32">
        <v>1</v>
      </c>
      <c r="AE27" s="31">
        <v>1</v>
      </c>
      <c r="AF27" s="31">
        <v>1</v>
      </c>
      <c r="AG27" s="31">
        <v>1</v>
      </c>
      <c r="AH27" s="32">
        <v>1</v>
      </c>
      <c r="AI27" s="31">
        <v>1</v>
      </c>
      <c r="AJ27" s="31">
        <v>1</v>
      </c>
      <c r="AK27" s="32">
        <v>1</v>
      </c>
      <c r="AL27" s="31">
        <v>1</v>
      </c>
      <c r="AM27" s="31">
        <v>1</v>
      </c>
      <c r="AN27" s="31">
        <v>1</v>
      </c>
      <c r="AO27" s="32">
        <v>1</v>
      </c>
      <c r="AP27" s="31">
        <v>1</v>
      </c>
      <c r="AQ27" s="31">
        <v>1</v>
      </c>
      <c r="AR27" s="32">
        <v>1</v>
      </c>
      <c r="AS27" s="31">
        <v>1</v>
      </c>
      <c r="AT27" s="31">
        <v>1</v>
      </c>
      <c r="AU27" s="31">
        <v>1</v>
      </c>
      <c r="AV27" s="31">
        <v>1</v>
      </c>
      <c r="AW27" s="32">
        <v>1</v>
      </c>
      <c r="AX27" s="31">
        <v>1</v>
      </c>
      <c r="AY27" s="32">
        <v>1</v>
      </c>
      <c r="AZ27" s="31">
        <v>1</v>
      </c>
      <c r="BA27" s="32">
        <v>1</v>
      </c>
      <c r="BB27" s="31">
        <v>1</v>
      </c>
      <c r="BC27" s="31">
        <v>1</v>
      </c>
      <c r="BD27" s="32">
        <v>1</v>
      </c>
      <c r="BE27" s="31">
        <v>1</v>
      </c>
      <c r="BF27" s="34">
        <v>1</v>
      </c>
    </row>
    <row r="28" spans="1:58" ht="24.95" customHeight="1">
      <c r="A28" s="6"/>
      <c r="B28" s="15" t="s">
        <v>156</v>
      </c>
      <c r="C28" s="32" t="s">
        <v>152</v>
      </c>
      <c r="D28" s="32" t="s">
        <v>152</v>
      </c>
      <c r="E28" s="31" t="s">
        <v>152</v>
      </c>
      <c r="F28" s="31" t="s">
        <v>152</v>
      </c>
      <c r="G28" s="32" t="s">
        <v>152</v>
      </c>
      <c r="H28" s="31" t="s">
        <v>152</v>
      </c>
      <c r="I28" s="32" t="s">
        <v>152</v>
      </c>
      <c r="J28" s="31" t="s">
        <v>152</v>
      </c>
      <c r="K28" s="31" t="s">
        <v>152</v>
      </c>
      <c r="L28" s="31" t="s">
        <v>152</v>
      </c>
      <c r="M28" s="32" t="s">
        <v>152</v>
      </c>
      <c r="N28" s="31" t="s">
        <v>152</v>
      </c>
      <c r="O28" s="32" t="s">
        <v>152</v>
      </c>
      <c r="P28" s="31" t="s">
        <v>152</v>
      </c>
      <c r="Q28" s="31" t="s">
        <v>152</v>
      </c>
      <c r="R28" s="31" t="s">
        <v>152</v>
      </c>
      <c r="S28" s="31" t="s">
        <v>152</v>
      </c>
      <c r="T28" s="31" t="s">
        <v>152</v>
      </c>
      <c r="U28" s="32" t="s">
        <v>152</v>
      </c>
      <c r="V28" s="31" t="s">
        <v>152</v>
      </c>
      <c r="W28" s="32" t="s">
        <v>152</v>
      </c>
      <c r="X28" s="31" t="s">
        <v>152</v>
      </c>
      <c r="Y28" s="31" t="s">
        <v>152</v>
      </c>
      <c r="Z28" s="32" t="s">
        <v>152</v>
      </c>
      <c r="AA28" s="31" t="s">
        <v>152</v>
      </c>
      <c r="AB28" s="31" t="s">
        <v>152</v>
      </c>
      <c r="AC28" s="31" t="s">
        <v>152</v>
      </c>
      <c r="AD28" s="32" t="s">
        <v>152</v>
      </c>
      <c r="AE28" s="31" t="s">
        <v>152</v>
      </c>
      <c r="AF28" s="31" t="s">
        <v>152</v>
      </c>
      <c r="AG28" s="31" t="s">
        <v>152</v>
      </c>
      <c r="AH28" s="32" t="s">
        <v>152</v>
      </c>
      <c r="AI28" s="31" t="s">
        <v>152</v>
      </c>
      <c r="AJ28" s="31" t="s">
        <v>152</v>
      </c>
      <c r="AK28" s="32" t="s">
        <v>152</v>
      </c>
      <c r="AL28" s="31" t="s">
        <v>152</v>
      </c>
      <c r="AM28" s="31" t="s">
        <v>152</v>
      </c>
      <c r="AN28" s="31" t="s">
        <v>152</v>
      </c>
      <c r="AO28" s="32" t="s">
        <v>152</v>
      </c>
      <c r="AP28" s="31" t="s">
        <v>152</v>
      </c>
      <c r="AQ28" s="31" t="s">
        <v>152</v>
      </c>
      <c r="AR28" s="32" t="s">
        <v>152</v>
      </c>
      <c r="AS28" s="31" t="s">
        <v>152</v>
      </c>
      <c r="AT28" s="31" t="s">
        <v>152</v>
      </c>
      <c r="AU28" s="31" t="s">
        <v>152</v>
      </c>
      <c r="AV28" s="31" t="s">
        <v>152</v>
      </c>
      <c r="AW28" s="32" t="s">
        <v>152</v>
      </c>
      <c r="AX28" s="31" t="s">
        <v>152</v>
      </c>
      <c r="AY28" s="32" t="s">
        <v>152</v>
      </c>
      <c r="AZ28" s="31" t="s">
        <v>152</v>
      </c>
      <c r="BA28" s="32" t="s">
        <v>152</v>
      </c>
      <c r="BB28" s="31" t="s">
        <v>152</v>
      </c>
      <c r="BC28" s="31" t="s">
        <v>152</v>
      </c>
      <c r="BD28" s="32" t="s">
        <v>152</v>
      </c>
      <c r="BE28" s="31" t="s">
        <v>152</v>
      </c>
      <c r="BF28" s="34" t="s">
        <v>152</v>
      </c>
    </row>
    <row r="29" spans="1:58" ht="24.95" customHeight="1">
      <c r="A29" s="8"/>
      <c r="B29" s="15" t="s">
        <v>157</v>
      </c>
      <c r="C29" s="39" t="s">
        <v>152</v>
      </c>
      <c r="D29" s="39" t="s">
        <v>152</v>
      </c>
      <c r="E29" s="35" t="s">
        <v>152</v>
      </c>
      <c r="F29" s="35" t="s">
        <v>152</v>
      </c>
      <c r="G29" s="39" t="s">
        <v>152</v>
      </c>
      <c r="H29" s="35" t="s">
        <v>152</v>
      </c>
      <c r="I29" s="39" t="s">
        <v>152</v>
      </c>
      <c r="J29" s="35" t="s">
        <v>152</v>
      </c>
      <c r="K29" s="35" t="s">
        <v>152</v>
      </c>
      <c r="L29" s="35" t="s">
        <v>152</v>
      </c>
      <c r="M29" s="39" t="s">
        <v>152</v>
      </c>
      <c r="N29" s="35" t="s">
        <v>152</v>
      </c>
      <c r="O29" s="39" t="s">
        <v>152</v>
      </c>
      <c r="P29" s="35" t="s">
        <v>152</v>
      </c>
      <c r="Q29" s="35" t="s">
        <v>152</v>
      </c>
      <c r="R29" s="35" t="s">
        <v>152</v>
      </c>
      <c r="S29" s="35" t="s">
        <v>152</v>
      </c>
      <c r="T29" s="35" t="s">
        <v>152</v>
      </c>
      <c r="U29" s="39" t="s">
        <v>152</v>
      </c>
      <c r="V29" s="35" t="s">
        <v>152</v>
      </c>
      <c r="W29" s="39" t="s">
        <v>152</v>
      </c>
      <c r="X29" s="35" t="s">
        <v>152</v>
      </c>
      <c r="Y29" s="35" t="s">
        <v>152</v>
      </c>
      <c r="Z29" s="39" t="s">
        <v>152</v>
      </c>
      <c r="AA29" s="35" t="s">
        <v>152</v>
      </c>
      <c r="AB29" s="35" t="s">
        <v>152</v>
      </c>
      <c r="AC29" s="35" t="s">
        <v>152</v>
      </c>
      <c r="AD29" s="39" t="s">
        <v>152</v>
      </c>
      <c r="AE29" s="35" t="s">
        <v>152</v>
      </c>
      <c r="AF29" s="35" t="s">
        <v>152</v>
      </c>
      <c r="AG29" s="35" t="s">
        <v>152</v>
      </c>
      <c r="AH29" s="39" t="s">
        <v>152</v>
      </c>
      <c r="AI29" s="35" t="s">
        <v>152</v>
      </c>
      <c r="AJ29" s="35" t="s">
        <v>152</v>
      </c>
      <c r="AK29" s="39" t="s">
        <v>152</v>
      </c>
      <c r="AL29" s="35" t="s">
        <v>152</v>
      </c>
      <c r="AM29" s="35" t="s">
        <v>152</v>
      </c>
      <c r="AN29" s="35" t="s">
        <v>152</v>
      </c>
      <c r="AO29" s="39" t="s">
        <v>152</v>
      </c>
      <c r="AP29" s="35" t="s">
        <v>152</v>
      </c>
      <c r="AQ29" s="35" t="s">
        <v>152</v>
      </c>
      <c r="AR29" s="39" t="s">
        <v>152</v>
      </c>
      <c r="AS29" s="35" t="s">
        <v>152</v>
      </c>
      <c r="AT29" s="35" t="s">
        <v>152</v>
      </c>
      <c r="AU29" s="35" t="s">
        <v>152</v>
      </c>
      <c r="AV29" s="35" t="s">
        <v>152</v>
      </c>
      <c r="AW29" s="39" t="s">
        <v>152</v>
      </c>
      <c r="AX29" s="35" t="s">
        <v>152</v>
      </c>
      <c r="AY29" s="39" t="s">
        <v>152</v>
      </c>
      <c r="AZ29" s="35" t="s">
        <v>152</v>
      </c>
      <c r="BA29" s="39" t="s">
        <v>152</v>
      </c>
      <c r="BB29" s="35" t="s">
        <v>152</v>
      </c>
      <c r="BC29" s="35" t="s">
        <v>152</v>
      </c>
      <c r="BD29" s="39" t="s">
        <v>152</v>
      </c>
      <c r="BE29" s="35" t="s">
        <v>152</v>
      </c>
      <c r="BF29" s="38" t="s">
        <v>152</v>
      </c>
    </row>
    <row r="31" spans="1:58" ht="24.95" customHeight="1">
      <c r="A31" s="1"/>
      <c r="B31" s="1" t="s">
        <v>16</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row>
    <row r="32" spans="1:58" ht="24.9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ht="24.95" customHeight="1">
      <c r="A33" s="2" t="s">
        <v>75</v>
      </c>
      <c r="B33" s="3"/>
      <c r="C33" s="69" t="s">
        <v>74</v>
      </c>
      <c r="D33" s="66" t="s">
        <v>76</v>
      </c>
      <c r="E33" s="68"/>
      <c r="F33" s="67"/>
      <c r="G33" s="66" t="s">
        <v>77</v>
      </c>
      <c r="H33" s="67"/>
      <c r="I33" s="66" t="s">
        <v>78</v>
      </c>
      <c r="J33" s="68"/>
      <c r="K33" s="68"/>
      <c r="L33" s="67"/>
      <c r="M33" s="66" t="s">
        <v>79</v>
      </c>
      <c r="N33" s="67"/>
      <c r="O33" s="66" t="s">
        <v>80</v>
      </c>
      <c r="P33" s="68"/>
      <c r="Q33" s="68"/>
      <c r="R33" s="68"/>
      <c r="S33" s="68"/>
      <c r="T33" s="67"/>
      <c r="U33" s="66" t="s">
        <v>81</v>
      </c>
      <c r="V33" s="67"/>
      <c r="W33" s="66" t="s">
        <v>82</v>
      </c>
      <c r="X33" s="68"/>
      <c r="Y33" s="67"/>
      <c r="Z33" s="66" t="s">
        <v>83</v>
      </c>
      <c r="AA33" s="68"/>
      <c r="AB33" s="68"/>
      <c r="AC33" s="67"/>
      <c r="AD33" s="66" t="s">
        <v>84</v>
      </c>
      <c r="AE33" s="68"/>
      <c r="AF33" s="68"/>
      <c r="AG33" s="67"/>
      <c r="AH33" s="66" t="s">
        <v>85</v>
      </c>
      <c r="AI33" s="68"/>
      <c r="AJ33" s="67"/>
      <c r="AK33" s="66" t="s">
        <v>86</v>
      </c>
      <c r="AL33" s="68"/>
      <c r="AM33" s="68"/>
      <c r="AN33" s="67"/>
      <c r="AO33" s="66" t="s">
        <v>87</v>
      </c>
      <c r="AP33" s="68"/>
      <c r="AQ33" s="67"/>
      <c r="AR33" s="66" t="s">
        <v>88</v>
      </c>
      <c r="AS33" s="68"/>
      <c r="AT33" s="68"/>
      <c r="AU33" s="67"/>
      <c r="AV33" s="65" t="s">
        <v>89</v>
      </c>
      <c r="AW33" s="66" t="s">
        <v>90</v>
      </c>
      <c r="AX33" s="67"/>
      <c r="AY33" s="66" t="s">
        <v>91</v>
      </c>
      <c r="AZ33" s="67"/>
      <c r="BA33" s="66" t="s">
        <v>92</v>
      </c>
      <c r="BB33" s="68"/>
      <c r="BC33" s="67"/>
      <c r="BD33" s="66" t="s">
        <v>93</v>
      </c>
      <c r="BE33" s="68"/>
      <c r="BF33" s="67"/>
    </row>
    <row r="34" spans="1:58" ht="24.95" customHeight="1">
      <c r="A34" s="5"/>
      <c r="B34" s="4"/>
      <c r="C34" s="11" t="s">
        <v>94</v>
      </c>
      <c r="D34" s="11" t="s">
        <v>95</v>
      </c>
      <c r="E34" s="10" t="s">
        <v>96</v>
      </c>
      <c r="F34" s="10" t="s">
        <v>97</v>
      </c>
      <c r="G34" s="11" t="s">
        <v>98</v>
      </c>
      <c r="H34" s="10" t="s">
        <v>99</v>
      </c>
      <c r="I34" s="11" t="s">
        <v>100</v>
      </c>
      <c r="J34" s="10" t="s">
        <v>101</v>
      </c>
      <c r="K34" s="10" t="s">
        <v>102</v>
      </c>
      <c r="L34" s="10" t="s">
        <v>103</v>
      </c>
      <c r="M34" s="11" t="s">
        <v>104</v>
      </c>
      <c r="N34" s="10" t="s">
        <v>105</v>
      </c>
      <c r="O34" s="11" t="s">
        <v>106</v>
      </c>
      <c r="P34" s="10" t="s">
        <v>107</v>
      </c>
      <c r="Q34" s="10" t="s">
        <v>108</v>
      </c>
      <c r="R34" s="10" t="s">
        <v>109</v>
      </c>
      <c r="S34" s="10" t="s">
        <v>110</v>
      </c>
      <c r="T34" s="10" t="s">
        <v>111</v>
      </c>
      <c r="U34" s="11" t="s">
        <v>112</v>
      </c>
      <c r="V34" s="10" t="s">
        <v>113</v>
      </c>
      <c r="W34" s="11" t="s">
        <v>114</v>
      </c>
      <c r="X34" s="10" t="s">
        <v>115</v>
      </c>
      <c r="Y34" s="10" t="s">
        <v>116</v>
      </c>
      <c r="Z34" s="11" t="s">
        <v>117</v>
      </c>
      <c r="AA34" s="10" t="s">
        <v>118</v>
      </c>
      <c r="AB34" s="10" t="s">
        <v>119</v>
      </c>
      <c r="AC34" s="10" t="s">
        <v>120</v>
      </c>
      <c r="AD34" s="11" t="s">
        <v>121</v>
      </c>
      <c r="AE34" s="10" t="s">
        <v>122</v>
      </c>
      <c r="AF34" s="10" t="s">
        <v>123</v>
      </c>
      <c r="AG34" s="10" t="s">
        <v>124</v>
      </c>
      <c r="AH34" s="11" t="s">
        <v>125</v>
      </c>
      <c r="AI34" s="10" t="s">
        <v>126</v>
      </c>
      <c r="AJ34" s="10" t="s">
        <v>127</v>
      </c>
      <c r="AK34" s="11" t="s">
        <v>128</v>
      </c>
      <c r="AL34" s="10" t="s">
        <v>129</v>
      </c>
      <c r="AM34" s="10" t="s">
        <v>130</v>
      </c>
      <c r="AN34" s="10" t="s">
        <v>131</v>
      </c>
      <c r="AO34" s="11" t="s">
        <v>132</v>
      </c>
      <c r="AP34" s="10" t="s">
        <v>133</v>
      </c>
      <c r="AQ34" s="10" t="s">
        <v>134</v>
      </c>
      <c r="AR34" s="11" t="s">
        <v>135</v>
      </c>
      <c r="AS34" s="10" t="s">
        <v>136</v>
      </c>
      <c r="AT34" s="10" t="s">
        <v>137</v>
      </c>
      <c r="AU34" s="10" t="s">
        <v>138</v>
      </c>
      <c r="AV34" s="10" t="s">
        <v>139</v>
      </c>
      <c r="AW34" s="11" t="s">
        <v>140</v>
      </c>
      <c r="AX34" s="10" t="s">
        <v>141</v>
      </c>
      <c r="AY34" s="11" t="s">
        <v>142</v>
      </c>
      <c r="AZ34" s="10" t="s">
        <v>143</v>
      </c>
      <c r="BA34" s="11" t="s">
        <v>144</v>
      </c>
      <c r="BB34" s="10" t="s">
        <v>145</v>
      </c>
      <c r="BC34" s="10" t="s">
        <v>146</v>
      </c>
      <c r="BD34" s="11" t="s">
        <v>147</v>
      </c>
      <c r="BE34" s="10" t="s">
        <v>148</v>
      </c>
      <c r="BF34" s="12" t="s">
        <v>149</v>
      </c>
    </row>
    <row r="35" spans="1:58" ht="24.95" customHeight="1">
      <c r="A35" s="7" t="s">
        <v>16</v>
      </c>
      <c r="B35" s="15" t="s">
        <v>150</v>
      </c>
      <c r="C35" s="17">
        <v>602</v>
      </c>
      <c r="D35" s="17">
        <v>217</v>
      </c>
      <c r="E35" s="16">
        <v>131</v>
      </c>
      <c r="F35" s="16">
        <v>229</v>
      </c>
      <c r="G35" s="17">
        <v>271</v>
      </c>
      <c r="H35" s="16">
        <v>326</v>
      </c>
      <c r="I35" s="17">
        <v>119</v>
      </c>
      <c r="J35" s="16">
        <v>158</v>
      </c>
      <c r="K35" s="16">
        <v>157</v>
      </c>
      <c r="L35" s="16">
        <v>168</v>
      </c>
      <c r="M35" s="17">
        <v>361</v>
      </c>
      <c r="N35" s="16">
        <v>186</v>
      </c>
      <c r="O35" s="17">
        <v>163</v>
      </c>
      <c r="P35" s="16">
        <v>187</v>
      </c>
      <c r="Q35" s="16">
        <v>150</v>
      </c>
      <c r="R35" s="16">
        <v>99</v>
      </c>
      <c r="S35" s="16">
        <v>349</v>
      </c>
      <c r="T35" s="16">
        <v>250</v>
      </c>
      <c r="U35" s="17">
        <v>258</v>
      </c>
      <c r="V35" s="16">
        <v>265</v>
      </c>
      <c r="W35" s="17">
        <v>151</v>
      </c>
      <c r="X35" s="16">
        <v>183</v>
      </c>
      <c r="Y35" s="16">
        <v>268</v>
      </c>
      <c r="Z35" s="17">
        <v>286</v>
      </c>
      <c r="AA35" s="16">
        <v>102</v>
      </c>
      <c r="AB35" s="16">
        <v>125</v>
      </c>
      <c r="AC35" s="16">
        <v>90</v>
      </c>
      <c r="AD35" s="17">
        <v>239</v>
      </c>
      <c r="AE35" s="16">
        <v>160</v>
      </c>
      <c r="AF35" s="16">
        <v>194</v>
      </c>
      <c r="AG35" s="16">
        <v>353</v>
      </c>
      <c r="AH35" s="17">
        <v>171</v>
      </c>
      <c r="AI35" s="16">
        <v>161</v>
      </c>
      <c r="AJ35" s="16">
        <v>256</v>
      </c>
      <c r="AK35" s="17">
        <v>423</v>
      </c>
      <c r="AL35" s="16">
        <v>177</v>
      </c>
      <c r="AM35" s="16">
        <v>235</v>
      </c>
      <c r="AN35" s="16">
        <v>385</v>
      </c>
      <c r="AO35" s="17">
        <v>102</v>
      </c>
      <c r="AP35" s="16">
        <v>190</v>
      </c>
      <c r="AQ35" s="16">
        <v>258</v>
      </c>
      <c r="AR35" s="17">
        <v>253</v>
      </c>
      <c r="AS35" s="16">
        <v>126</v>
      </c>
      <c r="AT35" s="16">
        <v>379</v>
      </c>
      <c r="AU35" s="16">
        <v>179</v>
      </c>
      <c r="AV35" s="16">
        <v>270</v>
      </c>
      <c r="AW35" s="17">
        <v>220</v>
      </c>
      <c r="AX35" s="16">
        <v>316</v>
      </c>
      <c r="AY35" s="17">
        <v>495</v>
      </c>
      <c r="AZ35" s="16">
        <v>177</v>
      </c>
      <c r="BA35" s="17">
        <v>144</v>
      </c>
      <c r="BB35" s="16">
        <v>451</v>
      </c>
      <c r="BC35" s="16">
        <v>48</v>
      </c>
      <c r="BD35" s="17">
        <v>138</v>
      </c>
      <c r="BE35" s="16">
        <v>211</v>
      </c>
      <c r="BF35" s="18">
        <v>235</v>
      </c>
    </row>
    <row r="36" spans="1:58" ht="24.95" customHeight="1">
      <c r="A36" s="6"/>
      <c r="B36" s="15"/>
      <c r="C36" s="23"/>
      <c r="D36" s="23"/>
      <c r="E36" s="22"/>
      <c r="F36" s="22"/>
      <c r="G36" s="23"/>
      <c r="H36" s="22"/>
      <c r="I36" s="23"/>
      <c r="J36" s="22"/>
      <c r="K36" s="22"/>
      <c r="L36" s="22"/>
      <c r="M36" s="23"/>
      <c r="N36" s="22"/>
      <c r="O36" s="23"/>
      <c r="P36" s="22"/>
      <c r="Q36" s="22"/>
      <c r="R36" s="22"/>
      <c r="S36" s="22"/>
      <c r="T36" s="22"/>
      <c r="U36" s="23"/>
      <c r="V36" s="22"/>
      <c r="W36" s="23"/>
      <c r="X36" s="22"/>
      <c r="Y36" s="22"/>
      <c r="Z36" s="23"/>
      <c r="AA36" s="22"/>
      <c r="AB36" s="22"/>
      <c r="AC36" s="22"/>
      <c r="AD36" s="23"/>
      <c r="AE36" s="22"/>
      <c r="AF36" s="22"/>
      <c r="AG36" s="22"/>
      <c r="AH36" s="23"/>
      <c r="AI36" s="22"/>
      <c r="AJ36" s="22"/>
      <c r="AK36" s="23"/>
      <c r="AL36" s="22"/>
      <c r="AM36" s="22"/>
      <c r="AN36" s="22"/>
      <c r="AO36" s="23"/>
      <c r="AP36" s="22"/>
      <c r="AQ36" s="22"/>
      <c r="AR36" s="23"/>
      <c r="AS36" s="22"/>
      <c r="AT36" s="22"/>
      <c r="AU36" s="22"/>
      <c r="AV36" s="22"/>
      <c r="AW36" s="23"/>
      <c r="AX36" s="22"/>
      <c r="AY36" s="23"/>
      <c r="AZ36" s="22"/>
      <c r="BA36" s="23"/>
      <c r="BB36" s="22"/>
      <c r="BC36" s="22"/>
      <c r="BD36" s="23"/>
      <c r="BE36" s="22"/>
      <c r="BF36" s="25"/>
    </row>
    <row r="37" spans="1:58" ht="24.95" customHeight="1">
      <c r="A37" s="6"/>
      <c r="B37" s="15" t="s">
        <v>158</v>
      </c>
      <c r="C37" s="49">
        <v>0.14000000000000001</v>
      </c>
      <c r="D37" s="49">
        <v>0.18</v>
      </c>
      <c r="E37" s="50">
        <v>0.21</v>
      </c>
      <c r="F37" s="50">
        <v>7.0000000000000007E-2</v>
      </c>
      <c r="G37" s="49">
        <v>0.14000000000000001</v>
      </c>
      <c r="H37" s="50">
        <v>0.14000000000000001</v>
      </c>
      <c r="I37" s="49">
        <v>0.71</v>
      </c>
      <c r="J37" s="22" t="s">
        <v>152</v>
      </c>
      <c r="K37" s="22" t="s">
        <v>152</v>
      </c>
      <c r="L37" s="22" t="s">
        <v>152</v>
      </c>
      <c r="M37" s="49">
        <v>0.08</v>
      </c>
      <c r="N37" s="50">
        <v>0.22</v>
      </c>
      <c r="O37" s="49">
        <v>0.25</v>
      </c>
      <c r="P37" s="50">
        <v>0.12</v>
      </c>
      <c r="Q37" s="50">
        <v>0.09</v>
      </c>
      <c r="R37" s="50">
        <v>0.06</v>
      </c>
      <c r="S37" s="50">
        <v>0.18</v>
      </c>
      <c r="T37" s="50">
        <v>0.08</v>
      </c>
      <c r="U37" s="49">
        <v>0.14000000000000001</v>
      </c>
      <c r="V37" s="50">
        <v>0.08</v>
      </c>
      <c r="W37" s="49">
        <v>0.11</v>
      </c>
      <c r="X37" s="50">
        <v>0.18</v>
      </c>
      <c r="Y37" s="50">
        <v>0.13</v>
      </c>
      <c r="Z37" s="49">
        <v>0.15</v>
      </c>
      <c r="AA37" s="50">
        <v>0.1</v>
      </c>
      <c r="AB37" s="50">
        <v>0.14000000000000001</v>
      </c>
      <c r="AC37" s="50">
        <v>0.16</v>
      </c>
      <c r="AD37" s="49">
        <v>0.13</v>
      </c>
      <c r="AE37" s="50">
        <v>0.16</v>
      </c>
      <c r="AF37" s="50">
        <v>0.15</v>
      </c>
      <c r="AG37" s="50">
        <v>0.15</v>
      </c>
      <c r="AH37" s="49">
        <v>0.13</v>
      </c>
      <c r="AI37" s="50">
        <v>0.11</v>
      </c>
      <c r="AJ37" s="50">
        <v>0.16</v>
      </c>
      <c r="AK37" s="49">
        <v>0.18</v>
      </c>
      <c r="AL37" s="50">
        <v>0.12</v>
      </c>
      <c r="AM37" s="50">
        <v>0.12</v>
      </c>
      <c r="AN37" s="50">
        <v>0.13</v>
      </c>
      <c r="AO37" s="49">
        <v>0.13</v>
      </c>
      <c r="AP37" s="50">
        <v>0.1</v>
      </c>
      <c r="AQ37" s="50">
        <v>0.17</v>
      </c>
      <c r="AR37" s="49">
        <v>0.18</v>
      </c>
      <c r="AS37" s="50">
        <v>0.18</v>
      </c>
      <c r="AT37" s="50">
        <v>0.18</v>
      </c>
      <c r="AU37" s="50">
        <v>0.06</v>
      </c>
      <c r="AV37" s="50">
        <v>0.19</v>
      </c>
      <c r="AW37" s="49">
        <v>7.0000000000000007E-2</v>
      </c>
      <c r="AX37" s="50">
        <v>0.18</v>
      </c>
      <c r="AY37" s="49">
        <v>0.15</v>
      </c>
      <c r="AZ37" s="50">
        <v>0.16</v>
      </c>
      <c r="BA37" s="49">
        <v>0.11</v>
      </c>
      <c r="BB37" s="50">
        <v>0.15</v>
      </c>
      <c r="BC37" s="50">
        <v>0.28000000000000003</v>
      </c>
      <c r="BD37" s="49">
        <v>0.12</v>
      </c>
      <c r="BE37" s="50">
        <v>0.14000000000000001</v>
      </c>
      <c r="BF37" s="51">
        <v>0.16</v>
      </c>
    </row>
    <row r="38" spans="1:58" ht="24.95" customHeight="1">
      <c r="A38" s="6"/>
      <c r="B38" s="15" t="s">
        <v>159</v>
      </c>
      <c r="C38" s="49">
        <v>0.15</v>
      </c>
      <c r="D38" s="49">
        <v>0.18</v>
      </c>
      <c r="E38" s="50">
        <v>0.15</v>
      </c>
      <c r="F38" s="50">
        <v>0.09</v>
      </c>
      <c r="G38" s="49">
        <v>0.16</v>
      </c>
      <c r="H38" s="50">
        <v>0.14000000000000001</v>
      </c>
      <c r="I38" s="49">
        <v>0.28999999999999998</v>
      </c>
      <c r="J38" s="50">
        <v>0.35</v>
      </c>
      <c r="K38" s="22" t="s">
        <v>152</v>
      </c>
      <c r="L38" s="22" t="s">
        <v>152</v>
      </c>
      <c r="M38" s="49">
        <v>0.14000000000000001</v>
      </c>
      <c r="N38" s="50">
        <v>0.13</v>
      </c>
      <c r="O38" s="49">
        <v>0.11</v>
      </c>
      <c r="P38" s="50">
        <v>0.18</v>
      </c>
      <c r="Q38" s="50">
        <v>0.16</v>
      </c>
      <c r="R38" s="50">
        <v>0.16</v>
      </c>
      <c r="S38" s="50">
        <v>0.15</v>
      </c>
      <c r="T38" s="50">
        <v>0.16</v>
      </c>
      <c r="U38" s="49">
        <v>0.18</v>
      </c>
      <c r="V38" s="50">
        <v>0.11</v>
      </c>
      <c r="W38" s="49">
        <v>0.19</v>
      </c>
      <c r="X38" s="50">
        <v>0.16</v>
      </c>
      <c r="Y38" s="50">
        <v>0.12</v>
      </c>
      <c r="Z38" s="49">
        <v>0.17</v>
      </c>
      <c r="AA38" s="50">
        <v>0.17</v>
      </c>
      <c r="AB38" s="50">
        <v>0.11</v>
      </c>
      <c r="AC38" s="50">
        <v>0.14000000000000001</v>
      </c>
      <c r="AD38" s="49">
        <v>0.08</v>
      </c>
      <c r="AE38" s="50">
        <v>0.19</v>
      </c>
      <c r="AF38" s="50">
        <v>0.2</v>
      </c>
      <c r="AG38" s="50">
        <v>0.19</v>
      </c>
      <c r="AH38" s="49">
        <v>0.12</v>
      </c>
      <c r="AI38" s="50">
        <v>0.12</v>
      </c>
      <c r="AJ38" s="50">
        <v>0.19</v>
      </c>
      <c r="AK38" s="49">
        <v>0.17</v>
      </c>
      <c r="AL38" s="50">
        <v>0.09</v>
      </c>
      <c r="AM38" s="50">
        <v>0.22</v>
      </c>
      <c r="AN38" s="50">
        <v>0.17</v>
      </c>
      <c r="AO38" s="49">
        <v>0.05</v>
      </c>
      <c r="AP38" s="50">
        <v>0.19</v>
      </c>
      <c r="AQ38" s="50">
        <v>0.15</v>
      </c>
      <c r="AR38" s="49">
        <v>0.17</v>
      </c>
      <c r="AS38" s="50">
        <v>0.18</v>
      </c>
      <c r="AT38" s="50">
        <v>0.17</v>
      </c>
      <c r="AU38" s="50">
        <v>0.12</v>
      </c>
      <c r="AV38" s="50">
        <v>0.18</v>
      </c>
      <c r="AW38" s="49">
        <v>7.0000000000000007E-2</v>
      </c>
      <c r="AX38" s="50">
        <v>0.2</v>
      </c>
      <c r="AY38" s="49">
        <v>0.14000000000000001</v>
      </c>
      <c r="AZ38" s="50">
        <v>0.17</v>
      </c>
      <c r="BA38" s="49">
        <v>0.28000000000000003</v>
      </c>
      <c r="BB38" s="50">
        <v>0.11</v>
      </c>
      <c r="BC38" s="50">
        <v>0.39</v>
      </c>
      <c r="BD38" s="49">
        <v>0.17</v>
      </c>
      <c r="BE38" s="50">
        <v>0.11</v>
      </c>
      <c r="BF38" s="51">
        <v>0.18</v>
      </c>
    </row>
    <row r="39" spans="1:58" ht="24.95" customHeight="1">
      <c r="A39" s="6"/>
      <c r="B39" s="15" t="s">
        <v>160</v>
      </c>
      <c r="C39" s="49">
        <v>0.17</v>
      </c>
      <c r="D39" s="49">
        <v>0.2</v>
      </c>
      <c r="E39" s="50">
        <v>0.17</v>
      </c>
      <c r="F39" s="50">
        <v>0.15</v>
      </c>
      <c r="G39" s="49">
        <v>0.17</v>
      </c>
      <c r="H39" s="50">
        <v>0.18</v>
      </c>
      <c r="I39" s="23" t="s">
        <v>152</v>
      </c>
      <c r="J39" s="50">
        <v>0.65</v>
      </c>
      <c r="K39" s="22" t="s">
        <v>152</v>
      </c>
      <c r="L39" s="22" t="s">
        <v>152</v>
      </c>
      <c r="M39" s="49">
        <v>0.16</v>
      </c>
      <c r="N39" s="50">
        <v>0.19</v>
      </c>
      <c r="O39" s="49">
        <v>0.17</v>
      </c>
      <c r="P39" s="50">
        <v>0.14000000000000001</v>
      </c>
      <c r="Q39" s="50">
        <v>0.18</v>
      </c>
      <c r="R39" s="50">
        <v>0.21</v>
      </c>
      <c r="S39" s="50">
        <v>0.15</v>
      </c>
      <c r="T39" s="50">
        <v>0.2</v>
      </c>
      <c r="U39" s="49">
        <v>0.2</v>
      </c>
      <c r="V39" s="50">
        <v>0.15</v>
      </c>
      <c r="W39" s="49">
        <v>0.21</v>
      </c>
      <c r="X39" s="50">
        <v>0.16</v>
      </c>
      <c r="Y39" s="50">
        <v>0.15</v>
      </c>
      <c r="Z39" s="49">
        <v>0.2</v>
      </c>
      <c r="AA39" s="50">
        <v>0.19</v>
      </c>
      <c r="AB39" s="50">
        <v>0.11</v>
      </c>
      <c r="AC39" s="50">
        <v>0.14000000000000001</v>
      </c>
      <c r="AD39" s="49">
        <v>0.12</v>
      </c>
      <c r="AE39" s="50">
        <v>0.2</v>
      </c>
      <c r="AF39" s="50">
        <v>0.21</v>
      </c>
      <c r="AG39" s="50">
        <v>0.21</v>
      </c>
      <c r="AH39" s="49">
        <v>0.14000000000000001</v>
      </c>
      <c r="AI39" s="50">
        <v>0.19</v>
      </c>
      <c r="AJ39" s="50">
        <v>0.18</v>
      </c>
      <c r="AK39" s="49">
        <v>0.19</v>
      </c>
      <c r="AL39" s="50">
        <v>0.16</v>
      </c>
      <c r="AM39" s="50">
        <v>0.18</v>
      </c>
      <c r="AN39" s="50">
        <v>0.18</v>
      </c>
      <c r="AO39" s="49">
        <v>0.08</v>
      </c>
      <c r="AP39" s="50">
        <v>0.24</v>
      </c>
      <c r="AQ39" s="50">
        <v>0.16</v>
      </c>
      <c r="AR39" s="49">
        <v>0.19</v>
      </c>
      <c r="AS39" s="50">
        <v>0.18</v>
      </c>
      <c r="AT39" s="50">
        <v>0.19</v>
      </c>
      <c r="AU39" s="50">
        <v>0.15</v>
      </c>
      <c r="AV39" s="50">
        <v>0.17</v>
      </c>
      <c r="AW39" s="49">
        <v>0.12</v>
      </c>
      <c r="AX39" s="50">
        <v>0.2</v>
      </c>
      <c r="AY39" s="49">
        <v>0.18</v>
      </c>
      <c r="AZ39" s="50">
        <v>0.23</v>
      </c>
      <c r="BA39" s="49">
        <v>0.38</v>
      </c>
      <c r="BB39" s="50">
        <v>0.1</v>
      </c>
      <c r="BC39" s="50">
        <v>0.24</v>
      </c>
      <c r="BD39" s="49">
        <v>0.15</v>
      </c>
      <c r="BE39" s="50">
        <v>0.17</v>
      </c>
      <c r="BF39" s="51">
        <v>0.19</v>
      </c>
    </row>
    <row r="40" spans="1:58" ht="24.95" customHeight="1">
      <c r="A40" s="6"/>
      <c r="B40" s="15" t="s">
        <v>161</v>
      </c>
      <c r="C40" s="49">
        <v>0.18</v>
      </c>
      <c r="D40" s="49">
        <v>0.16</v>
      </c>
      <c r="E40" s="50">
        <v>0.18</v>
      </c>
      <c r="F40" s="50">
        <v>0.18</v>
      </c>
      <c r="G40" s="49">
        <v>0.19</v>
      </c>
      <c r="H40" s="50">
        <v>0.17</v>
      </c>
      <c r="I40" s="23" t="s">
        <v>152</v>
      </c>
      <c r="J40" s="22" t="s">
        <v>152</v>
      </c>
      <c r="K40" s="50">
        <v>0.69</v>
      </c>
      <c r="L40" s="22" t="s">
        <v>152</v>
      </c>
      <c r="M40" s="49">
        <v>0.18</v>
      </c>
      <c r="N40" s="50">
        <v>0.18</v>
      </c>
      <c r="O40" s="49">
        <v>0.12</v>
      </c>
      <c r="P40" s="50">
        <v>0.18</v>
      </c>
      <c r="Q40" s="50">
        <v>0.21</v>
      </c>
      <c r="R40" s="50">
        <v>0.23</v>
      </c>
      <c r="S40" s="50">
        <v>0.15</v>
      </c>
      <c r="T40" s="50">
        <v>0.22</v>
      </c>
      <c r="U40" s="49">
        <v>0.19</v>
      </c>
      <c r="V40" s="50">
        <v>0.19</v>
      </c>
      <c r="W40" s="49">
        <v>0.17</v>
      </c>
      <c r="X40" s="50">
        <v>0.16</v>
      </c>
      <c r="Y40" s="50">
        <v>0.2</v>
      </c>
      <c r="Z40" s="49">
        <v>0.17</v>
      </c>
      <c r="AA40" s="50">
        <v>0.22</v>
      </c>
      <c r="AB40" s="50">
        <v>0.2</v>
      </c>
      <c r="AC40" s="50">
        <v>0.14000000000000001</v>
      </c>
      <c r="AD40" s="49">
        <v>0.21</v>
      </c>
      <c r="AE40" s="50">
        <v>0.14000000000000001</v>
      </c>
      <c r="AF40" s="50">
        <v>0.18</v>
      </c>
      <c r="AG40" s="50">
        <v>0.17</v>
      </c>
      <c r="AH40" s="49">
        <v>0.2</v>
      </c>
      <c r="AI40" s="50">
        <v>0.2</v>
      </c>
      <c r="AJ40" s="50">
        <v>0.16</v>
      </c>
      <c r="AK40" s="49">
        <v>0.15</v>
      </c>
      <c r="AL40" s="50">
        <v>0.18</v>
      </c>
      <c r="AM40" s="50">
        <v>0.18</v>
      </c>
      <c r="AN40" s="50">
        <v>0.17</v>
      </c>
      <c r="AO40" s="49">
        <v>0.23</v>
      </c>
      <c r="AP40" s="50">
        <v>0.19</v>
      </c>
      <c r="AQ40" s="50">
        <v>0.16</v>
      </c>
      <c r="AR40" s="49">
        <v>0.17</v>
      </c>
      <c r="AS40" s="50">
        <v>0.13</v>
      </c>
      <c r="AT40" s="50">
        <v>0.15</v>
      </c>
      <c r="AU40" s="50">
        <v>0.22</v>
      </c>
      <c r="AV40" s="50">
        <v>0.15</v>
      </c>
      <c r="AW40" s="49">
        <v>0.23</v>
      </c>
      <c r="AX40" s="50">
        <v>0.15</v>
      </c>
      <c r="AY40" s="49">
        <v>0.19</v>
      </c>
      <c r="AZ40" s="50">
        <v>0.15</v>
      </c>
      <c r="BA40" s="49">
        <v>0.15</v>
      </c>
      <c r="BB40" s="50">
        <v>0.18</v>
      </c>
      <c r="BC40" s="50">
        <v>0.04</v>
      </c>
      <c r="BD40" s="49">
        <v>0.12</v>
      </c>
      <c r="BE40" s="50">
        <v>0.23</v>
      </c>
      <c r="BF40" s="51">
        <v>0.18</v>
      </c>
    </row>
    <row r="41" spans="1:58" ht="24.95" customHeight="1">
      <c r="A41" s="6"/>
      <c r="B41" s="15" t="s">
        <v>162</v>
      </c>
      <c r="C41" s="49">
        <v>0.18</v>
      </c>
      <c r="D41" s="49">
        <v>0.14000000000000001</v>
      </c>
      <c r="E41" s="50">
        <v>0.16</v>
      </c>
      <c r="F41" s="50">
        <v>0.25</v>
      </c>
      <c r="G41" s="49">
        <v>0.19</v>
      </c>
      <c r="H41" s="50">
        <v>0.18</v>
      </c>
      <c r="I41" s="23" t="s">
        <v>152</v>
      </c>
      <c r="J41" s="22" t="s">
        <v>152</v>
      </c>
      <c r="K41" s="50">
        <v>0.31</v>
      </c>
      <c r="L41" s="50">
        <v>0.36</v>
      </c>
      <c r="M41" s="49">
        <v>0.2</v>
      </c>
      <c r="N41" s="50">
        <v>0.15</v>
      </c>
      <c r="O41" s="49">
        <v>0.15</v>
      </c>
      <c r="P41" s="50">
        <v>0.24</v>
      </c>
      <c r="Q41" s="50">
        <v>0.2</v>
      </c>
      <c r="R41" s="50">
        <v>0.1</v>
      </c>
      <c r="S41" s="50">
        <v>0.2</v>
      </c>
      <c r="T41" s="50">
        <v>0.16</v>
      </c>
      <c r="U41" s="49">
        <v>0.16</v>
      </c>
      <c r="V41" s="50">
        <v>0.22</v>
      </c>
      <c r="W41" s="49">
        <v>0.21</v>
      </c>
      <c r="X41" s="50">
        <v>0.17</v>
      </c>
      <c r="Y41" s="50">
        <v>0.17</v>
      </c>
      <c r="Z41" s="49">
        <v>0.16</v>
      </c>
      <c r="AA41" s="50">
        <v>0.21</v>
      </c>
      <c r="AB41" s="50">
        <v>0.18</v>
      </c>
      <c r="AC41" s="50">
        <v>0.19</v>
      </c>
      <c r="AD41" s="49">
        <v>0.21</v>
      </c>
      <c r="AE41" s="50">
        <v>0.14000000000000001</v>
      </c>
      <c r="AF41" s="50">
        <v>0.18</v>
      </c>
      <c r="AG41" s="50">
        <v>0.16</v>
      </c>
      <c r="AH41" s="49">
        <v>0.18</v>
      </c>
      <c r="AI41" s="50">
        <v>0.22</v>
      </c>
      <c r="AJ41" s="50">
        <v>0.16</v>
      </c>
      <c r="AK41" s="49">
        <v>0.14000000000000001</v>
      </c>
      <c r="AL41" s="50">
        <v>0.18</v>
      </c>
      <c r="AM41" s="50">
        <v>0.18</v>
      </c>
      <c r="AN41" s="50">
        <v>0.17</v>
      </c>
      <c r="AO41" s="49">
        <v>0.22</v>
      </c>
      <c r="AP41" s="50">
        <v>0.13</v>
      </c>
      <c r="AQ41" s="50">
        <v>0.22</v>
      </c>
      <c r="AR41" s="49">
        <v>0.16</v>
      </c>
      <c r="AS41" s="50">
        <v>0.11</v>
      </c>
      <c r="AT41" s="50">
        <v>0.14000000000000001</v>
      </c>
      <c r="AU41" s="50">
        <v>0.23</v>
      </c>
      <c r="AV41" s="50">
        <v>0.18</v>
      </c>
      <c r="AW41" s="49">
        <v>0.26</v>
      </c>
      <c r="AX41" s="50">
        <v>0.13</v>
      </c>
      <c r="AY41" s="49">
        <v>0.18</v>
      </c>
      <c r="AZ41" s="50">
        <v>0.15</v>
      </c>
      <c r="BA41" s="49">
        <v>0.05</v>
      </c>
      <c r="BB41" s="50">
        <v>0.22</v>
      </c>
      <c r="BC41" s="50">
        <v>0.03</v>
      </c>
      <c r="BD41" s="49">
        <v>0.22</v>
      </c>
      <c r="BE41" s="50">
        <v>0.18</v>
      </c>
      <c r="BF41" s="51">
        <v>0.15</v>
      </c>
    </row>
    <row r="42" spans="1:58" ht="24.95" customHeight="1">
      <c r="A42" s="6"/>
      <c r="B42" s="15" t="s">
        <v>163</v>
      </c>
      <c r="C42" s="49">
        <v>0.18</v>
      </c>
      <c r="D42" s="49">
        <v>0.13</v>
      </c>
      <c r="E42" s="50">
        <v>0.14000000000000001</v>
      </c>
      <c r="F42" s="50">
        <v>0.27</v>
      </c>
      <c r="G42" s="49">
        <v>0.17</v>
      </c>
      <c r="H42" s="50">
        <v>0.19</v>
      </c>
      <c r="I42" s="23" t="s">
        <v>152</v>
      </c>
      <c r="J42" s="22" t="s">
        <v>152</v>
      </c>
      <c r="K42" s="22" t="s">
        <v>152</v>
      </c>
      <c r="L42" s="50">
        <v>0.64</v>
      </c>
      <c r="M42" s="49">
        <v>0.24</v>
      </c>
      <c r="N42" s="50">
        <v>0.12</v>
      </c>
      <c r="O42" s="49">
        <v>0.21</v>
      </c>
      <c r="P42" s="50">
        <v>0.14000000000000001</v>
      </c>
      <c r="Q42" s="50">
        <v>0.15</v>
      </c>
      <c r="R42" s="50">
        <v>0.24</v>
      </c>
      <c r="S42" s="50">
        <v>0.17</v>
      </c>
      <c r="T42" s="50">
        <v>0.19</v>
      </c>
      <c r="U42" s="49">
        <v>0.13</v>
      </c>
      <c r="V42" s="50">
        <v>0.26</v>
      </c>
      <c r="W42" s="49">
        <v>0.11</v>
      </c>
      <c r="X42" s="50">
        <v>0.17</v>
      </c>
      <c r="Y42" s="50">
        <v>0.22</v>
      </c>
      <c r="Z42" s="49">
        <v>0.15</v>
      </c>
      <c r="AA42" s="50">
        <v>0.12</v>
      </c>
      <c r="AB42" s="50">
        <v>0.26</v>
      </c>
      <c r="AC42" s="50">
        <v>0.24</v>
      </c>
      <c r="AD42" s="49">
        <v>0.25</v>
      </c>
      <c r="AE42" s="50">
        <v>0.16</v>
      </c>
      <c r="AF42" s="50">
        <v>0.09</v>
      </c>
      <c r="AG42" s="50">
        <v>0.12</v>
      </c>
      <c r="AH42" s="49">
        <v>0.23</v>
      </c>
      <c r="AI42" s="50">
        <v>0.16</v>
      </c>
      <c r="AJ42" s="50">
        <v>0.15</v>
      </c>
      <c r="AK42" s="49">
        <v>0.17</v>
      </c>
      <c r="AL42" s="50">
        <v>0.26</v>
      </c>
      <c r="AM42" s="50">
        <v>0.13</v>
      </c>
      <c r="AN42" s="50">
        <v>0.17</v>
      </c>
      <c r="AO42" s="49">
        <v>0.28999999999999998</v>
      </c>
      <c r="AP42" s="50">
        <v>0.15</v>
      </c>
      <c r="AQ42" s="50">
        <v>0.14000000000000001</v>
      </c>
      <c r="AR42" s="49">
        <v>0.14000000000000001</v>
      </c>
      <c r="AS42" s="50">
        <v>0.23</v>
      </c>
      <c r="AT42" s="50">
        <v>0.17</v>
      </c>
      <c r="AU42" s="50">
        <v>0.23</v>
      </c>
      <c r="AV42" s="50">
        <v>0.12</v>
      </c>
      <c r="AW42" s="49">
        <v>0.24</v>
      </c>
      <c r="AX42" s="50">
        <v>0.13</v>
      </c>
      <c r="AY42" s="49">
        <v>0.16</v>
      </c>
      <c r="AZ42" s="50">
        <v>0.14000000000000001</v>
      </c>
      <c r="BA42" s="49">
        <v>0.04</v>
      </c>
      <c r="BB42" s="50">
        <v>0.23</v>
      </c>
      <c r="BC42" s="50">
        <v>0.02</v>
      </c>
      <c r="BD42" s="49">
        <v>0.23</v>
      </c>
      <c r="BE42" s="50">
        <v>0.17</v>
      </c>
      <c r="BF42" s="51">
        <v>0.15</v>
      </c>
    </row>
    <row r="43" spans="1:58" ht="24.95" customHeight="1">
      <c r="A43" s="6"/>
      <c r="B43" s="15" t="s">
        <v>164</v>
      </c>
      <c r="C43" s="49">
        <v>0.2</v>
      </c>
      <c r="D43" s="49">
        <v>0.24</v>
      </c>
      <c r="E43" s="50">
        <v>0.3</v>
      </c>
      <c r="F43" s="50">
        <v>0.11</v>
      </c>
      <c r="G43" s="49">
        <v>0.21</v>
      </c>
      <c r="H43" s="50">
        <v>0.18</v>
      </c>
      <c r="I43" s="49">
        <v>1</v>
      </c>
      <c r="J43" s="22" t="s">
        <v>152</v>
      </c>
      <c r="K43" s="22" t="s">
        <v>152</v>
      </c>
      <c r="L43" s="22" t="s">
        <v>152</v>
      </c>
      <c r="M43" s="49">
        <v>0.13</v>
      </c>
      <c r="N43" s="50">
        <v>0.26</v>
      </c>
      <c r="O43" s="49">
        <v>0.28000000000000003</v>
      </c>
      <c r="P43" s="50">
        <v>0.19</v>
      </c>
      <c r="Q43" s="50">
        <v>0.16</v>
      </c>
      <c r="R43" s="50">
        <v>0.13</v>
      </c>
      <c r="S43" s="50">
        <v>0.23</v>
      </c>
      <c r="T43" s="50">
        <v>0.15</v>
      </c>
      <c r="U43" s="49">
        <v>0.21</v>
      </c>
      <c r="V43" s="50">
        <v>0.11</v>
      </c>
      <c r="W43" s="49">
        <v>0.2</v>
      </c>
      <c r="X43" s="50">
        <v>0.23</v>
      </c>
      <c r="Y43" s="50">
        <v>0.18</v>
      </c>
      <c r="Z43" s="49">
        <v>0.21</v>
      </c>
      <c r="AA43" s="50">
        <v>0.16</v>
      </c>
      <c r="AB43" s="50">
        <v>0.19</v>
      </c>
      <c r="AC43" s="50">
        <v>0.21</v>
      </c>
      <c r="AD43" s="49">
        <v>0.17</v>
      </c>
      <c r="AE43" s="50">
        <v>0.23</v>
      </c>
      <c r="AF43" s="50">
        <v>0.21</v>
      </c>
      <c r="AG43" s="50">
        <v>0.22</v>
      </c>
      <c r="AH43" s="49">
        <v>0.2</v>
      </c>
      <c r="AI43" s="50">
        <v>0.16</v>
      </c>
      <c r="AJ43" s="50">
        <v>0.21</v>
      </c>
      <c r="AK43" s="49">
        <v>0.24</v>
      </c>
      <c r="AL43" s="50">
        <v>0.15</v>
      </c>
      <c r="AM43" s="50">
        <v>0.21</v>
      </c>
      <c r="AN43" s="50">
        <v>0.19</v>
      </c>
      <c r="AO43" s="49">
        <v>0.14000000000000001</v>
      </c>
      <c r="AP43" s="50">
        <v>0.17</v>
      </c>
      <c r="AQ43" s="50">
        <v>0.24</v>
      </c>
      <c r="AR43" s="49">
        <v>0.25</v>
      </c>
      <c r="AS43" s="50">
        <v>0.23</v>
      </c>
      <c r="AT43" s="50">
        <v>0.24</v>
      </c>
      <c r="AU43" s="50">
        <v>0.1</v>
      </c>
      <c r="AV43" s="50">
        <v>0.25</v>
      </c>
      <c r="AW43" s="49">
        <v>0.11</v>
      </c>
      <c r="AX43" s="50">
        <v>0.25</v>
      </c>
      <c r="AY43" s="49">
        <v>0.2</v>
      </c>
      <c r="AZ43" s="50">
        <v>0.21</v>
      </c>
      <c r="BA43" s="49">
        <v>0.19</v>
      </c>
      <c r="BB43" s="50">
        <v>0.2</v>
      </c>
      <c r="BC43" s="50">
        <v>0.4</v>
      </c>
      <c r="BD43" s="49">
        <v>0.16</v>
      </c>
      <c r="BE43" s="50">
        <v>0.21</v>
      </c>
      <c r="BF43" s="51">
        <v>0.22</v>
      </c>
    </row>
    <row r="44" spans="1:58" ht="24.95" customHeight="1">
      <c r="A44" s="6"/>
      <c r="B44" s="15" t="s">
        <v>165</v>
      </c>
      <c r="C44" s="49">
        <v>0.26</v>
      </c>
      <c r="D44" s="49">
        <v>0.33</v>
      </c>
      <c r="E44" s="50">
        <v>0.23</v>
      </c>
      <c r="F44" s="50">
        <v>0.2</v>
      </c>
      <c r="G44" s="49">
        <v>0.25</v>
      </c>
      <c r="H44" s="50">
        <v>0.27</v>
      </c>
      <c r="I44" s="23" t="s">
        <v>152</v>
      </c>
      <c r="J44" s="50">
        <v>1</v>
      </c>
      <c r="K44" s="22" t="s">
        <v>152</v>
      </c>
      <c r="L44" s="22" t="s">
        <v>152</v>
      </c>
      <c r="M44" s="49">
        <v>0.26</v>
      </c>
      <c r="N44" s="50">
        <v>0.28000000000000003</v>
      </c>
      <c r="O44" s="49">
        <v>0.24</v>
      </c>
      <c r="P44" s="50">
        <v>0.25</v>
      </c>
      <c r="Q44" s="50">
        <v>0.28000000000000003</v>
      </c>
      <c r="R44" s="50">
        <v>0.3</v>
      </c>
      <c r="S44" s="50">
        <v>0.25</v>
      </c>
      <c r="T44" s="50">
        <v>0.28999999999999998</v>
      </c>
      <c r="U44" s="49">
        <v>0.3</v>
      </c>
      <c r="V44" s="50">
        <v>0.23</v>
      </c>
      <c r="W44" s="49">
        <v>0.31</v>
      </c>
      <c r="X44" s="50">
        <v>0.26</v>
      </c>
      <c r="Y44" s="50">
        <v>0.23</v>
      </c>
      <c r="Z44" s="49">
        <v>0.3</v>
      </c>
      <c r="AA44" s="50">
        <v>0.28999999999999998</v>
      </c>
      <c r="AB44" s="50">
        <v>0.17</v>
      </c>
      <c r="AC44" s="50">
        <v>0.23</v>
      </c>
      <c r="AD44" s="49">
        <v>0.16</v>
      </c>
      <c r="AE44" s="50">
        <v>0.32</v>
      </c>
      <c r="AF44" s="50">
        <v>0.34</v>
      </c>
      <c r="AG44" s="50">
        <v>0.33</v>
      </c>
      <c r="AH44" s="49">
        <v>0.19</v>
      </c>
      <c r="AI44" s="50">
        <v>0.25</v>
      </c>
      <c r="AJ44" s="50">
        <v>0.32</v>
      </c>
      <c r="AK44" s="49">
        <v>0.3</v>
      </c>
      <c r="AL44" s="50">
        <v>0.22</v>
      </c>
      <c r="AM44" s="50">
        <v>0.32</v>
      </c>
      <c r="AN44" s="50">
        <v>0.28999999999999998</v>
      </c>
      <c r="AO44" s="49">
        <v>0.12</v>
      </c>
      <c r="AP44" s="50">
        <v>0.37</v>
      </c>
      <c r="AQ44" s="50">
        <v>0.24</v>
      </c>
      <c r="AR44" s="49">
        <v>0.28999999999999998</v>
      </c>
      <c r="AS44" s="50">
        <v>0.3</v>
      </c>
      <c r="AT44" s="50">
        <v>0.3</v>
      </c>
      <c r="AU44" s="50">
        <v>0.21</v>
      </c>
      <c r="AV44" s="50">
        <v>0.28999999999999998</v>
      </c>
      <c r="AW44" s="49">
        <v>0.16</v>
      </c>
      <c r="AX44" s="50">
        <v>0.33</v>
      </c>
      <c r="AY44" s="49">
        <v>0.27</v>
      </c>
      <c r="AZ44" s="50">
        <v>0.35</v>
      </c>
      <c r="BA44" s="49">
        <v>0.56999999999999995</v>
      </c>
      <c r="BB44" s="50">
        <v>0.17</v>
      </c>
      <c r="BC44" s="50">
        <v>0.5</v>
      </c>
      <c r="BD44" s="49">
        <v>0.28000000000000003</v>
      </c>
      <c r="BE44" s="50">
        <v>0.22</v>
      </c>
      <c r="BF44" s="51">
        <v>0.3</v>
      </c>
    </row>
    <row r="45" spans="1:58" ht="24.95" customHeight="1">
      <c r="A45" s="6"/>
      <c r="B45" s="15" t="s">
        <v>166</v>
      </c>
      <c r="C45" s="49">
        <v>0.26</v>
      </c>
      <c r="D45" s="49">
        <v>0.25</v>
      </c>
      <c r="E45" s="50">
        <v>0.25</v>
      </c>
      <c r="F45" s="50">
        <v>0.27</v>
      </c>
      <c r="G45" s="49">
        <v>0.27</v>
      </c>
      <c r="H45" s="50">
        <v>0.25</v>
      </c>
      <c r="I45" s="23" t="s">
        <v>152</v>
      </c>
      <c r="J45" s="22" t="s">
        <v>152</v>
      </c>
      <c r="K45" s="50">
        <v>1</v>
      </c>
      <c r="L45" s="22" t="s">
        <v>152</v>
      </c>
      <c r="M45" s="49">
        <v>0.26</v>
      </c>
      <c r="N45" s="50">
        <v>0.27</v>
      </c>
      <c r="O45" s="49">
        <v>0.21</v>
      </c>
      <c r="P45" s="50">
        <v>0.28999999999999998</v>
      </c>
      <c r="Q45" s="50">
        <v>0.28000000000000003</v>
      </c>
      <c r="R45" s="50">
        <v>0.26</v>
      </c>
      <c r="S45" s="50">
        <v>0.26</v>
      </c>
      <c r="T45" s="50">
        <v>0.27</v>
      </c>
      <c r="U45" s="49">
        <v>0.27</v>
      </c>
      <c r="V45" s="50">
        <v>0.27</v>
      </c>
      <c r="W45" s="49">
        <v>0.3</v>
      </c>
      <c r="X45" s="50">
        <v>0.21</v>
      </c>
      <c r="Y45" s="50">
        <v>0.27</v>
      </c>
      <c r="Z45" s="49">
        <v>0.24</v>
      </c>
      <c r="AA45" s="50">
        <v>0.35</v>
      </c>
      <c r="AB45" s="50">
        <v>0.28999999999999998</v>
      </c>
      <c r="AC45" s="50">
        <v>0.18</v>
      </c>
      <c r="AD45" s="49">
        <v>0.3</v>
      </c>
      <c r="AE45" s="50">
        <v>0.19</v>
      </c>
      <c r="AF45" s="50">
        <v>0.28000000000000003</v>
      </c>
      <c r="AG45" s="50">
        <v>0.24</v>
      </c>
      <c r="AH45" s="49">
        <v>0.27</v>
      </c>
      <c r="AI45" s="50">
        <v>0.27</v>
      </c>
      <c r="AJ45" s="50">
        <v>0.25</v>
      </c>
      <c r="AK45" s="49">
        <v>0.23</v>
      </c>
      <c r="AL45" s="50">
        <v>0.26</v>
      </c>
      <c r="AM45" s="50">
        <v>0.26</v>
      </c>
      <c r="AN45" s="50">
        <v>0.26</v>
      </c>
      <c r="AO45" s="49">
        <v>0.33</v>
      </c>
      <c r="AP45" s="50">
        <v>0.24</v>
      </c>
      <c r="AQ45" s="50">
        <v>0.26</v>
      </c>
      <c r="AR45" s="49">
        <v>0.25</v>
      </c>
      <c r="AS45" s="50">
        <v>0.14000000000000001</v>
      </c>
      <c r="AT45" s="50">
        <v>0.21</v>
      </c>
      <c r="AU45" s="50">
        <v>0.36</v>
      </c>
      <c r="AV45" s="50">
        <v>0.25</v>
      </c>
      <c r="AW45" s="49">
        <v>0.34</v>
      </c>
      <c r="AX45" s="50">
        <v>0.21</v>
      </c>
      <c r="AY45" s="49">
        <v>0.27</v>
      </c>
      <c r="AZ45" s="50">
        <v>0.23</v>
      </c>
      <c r="BA45" s="49">
        <v>0.17</v>
      </c>
      <c r="BB45" s="50">
        <v>0.28000000000000003</v>
      </c>
      <c r="BC45" s="50">
        <v>0.06</v>
      </c>
      <c r="BD45" s="49">
        <v>0.21</v>
      </c>
      <c r="BE45" s="50">
        <v>0.28999999999999998</v>
      </c>
      <c r="BF45" s="51">
        <v>0.27</v>
      </c>
    </row>
    <row r="46" spans="1:58" ht="24.95" customHeight="1">
      <c r="A46" s="6"/>
      <c r="B46" s="15" t="s">
        <v>167</v>
      </c>
      <c r="C46" s="49">
        <v>0.28000000000000003</v>
      </c>
      <c r="D46" s="49">
        <v>0.18</v>
      </c>
      <c r="E46" s="50">
        <v>0.22</v>
      </c>
      <c r="F46" s="50">
        <v>0.42</v>
      </c>
      <c r="G46" s="49">
        <v>0.27</v>
      </c>
      <c r="H46" s="50">
        <v>0.28999999999999998</v>
      </c>
      <c r="I46" s="23" t="s">
        <v>152</v>
      </c>
      <c r="J46" s="22" t="s">
        <v>152</v>
      </c>
      <c r="K46" s="22" t="s">
        <v>152</v>
      </c>
      <c r="L46" s="50">
        <v>1</v>
      </c>
      <c r="M46" s="49">
        <v>0.35</v>
      </c>
      <c r="N46" s="50">
        <v>0.18</v>
      </c>
      <c r="O46" s="49">
        <v>0.27</v>
      </c>
      <c r="P46" s="50">
        <v>0.27</v>
      </c>
      <c r="Q46" s="50">
        <v>0.28999999999999998</v>
      </c>
      <c r="R46" s="50">
        <v>0.32</v>
      </c>
      <c r="S46" s="50">
        <v>0.27</v>
      </c>
      <c r="T46" s="50">
        <v>0.3</v>
      </c>
      <c r="U46" s="49">
        <v>0.21</v>
      </c>
      <c r="V46" s="50">
        <v>0.39</v>
      </c>
      <c r="W46" s="49">
        <v>0.19</v>
      </c>
      <c r="X46" s="50">
        <v>0.3</v>
      </c>
      <c r="Y46" s="50">
        <v>0.32</v>
      </c>
      <c r="Z46" s="49">
        <v>0.24</v>
      </c>
      <c r="AA46" s="50">
        <v>0.2</v>
      </c>
      <c r="AB46" s="50">
        <v>0.35</v>
      </c>
      <c r="AC46" s="50">
        <v>0.38</v>
      </c>
      <c r="AD46" s="49">
        <v>0.37</v>
      </c>
      <c r="AE46" s="50">
        <v>0.26</v>
      </c>
      <c r="AF46" s="50">
        <v>0.17</v>
      </c>
      <c r="AG46" s="50">
        <v>0.21</v>
      </c>
      <c r="AH46" s="49">
        <v>0.34</v>
      </c>
      <c r="AI46" s="50">
        <v>0.32</v>
      </c>
      <c r="AJ46" s="50">
        <v>0.22</v>
      </c>
      <c r="AK46" s="49">
        <v>0.23</v>
      </c>
      <c r="AL46" s="50">
        <v>0.37</v>
      </c>
      <c r="AM46" s="50">
        <v>0.22</v>
      </c>
      <c r="AN46" s="50">
        <v>0.26</v>
      </c>
      <c r="AO46" s="49">
        <v>0.41</v>
      </c>
      <c r="AP46" s="50">
        <v>0.22</v>
      </c>
      <c r="AQ46" s="50">
        <v>0.26</v>
      </c>
      <c r="AR46" s="49">
        <v>0.21</v>
      </c>
      <c r="AS46" s="50">
        <v>0.33</v>
      </c>
      <c r="AT46" s="50">
        <v>0.25</v>
      </c>
      <c r="AU46" s="50">
        <v>0.33</v>
      </c>
      <c r="AV46" s="50">
        <v>0.2</v>
      </c>
      <c r="AW46" s="49">
        <v>0.39</v>
      </c>
      <c r="AX46" s="50">
        <v>0.2</v>
      </c>
      <c r="AY46" s="49">
        <v>0.26</v>
      </c>
      <c r="AZ46" s="50">
        <v>0.21</v>
      </c>
      <c r="BA46" s="49">
        <v>7.0000000000000007E-2</v>
      </c>
      <c r="BB46" s="50">
        <v>0.35</v>
      </c>
      <c r="BC46" s="50">
        <v>0.03</v>
      </c>
      <c r="BD46" s="49">
        <v>0.35</v>
      </c>
      <c r="BE46" s="50">
        <v>0.28999999999999998</v>
      </c>
      <c r="BF46" s="51">
        <v>0.21</v>
      </c>
    </row>
    <row r="47" spans="1:58" ht="24.95" customHeight="1">
      <c r="A47" s="6"/>
      <c r="B47" s="15" t="s">
        <v>168</v>
      </c>
      <c r="C47" s="32">
        <v>0.08</v>
      </c>
      <c r="D47" s="32">
        <v>0.11</v>
      </c>
      <c r="E47" s="31">
        <v>0.11</v>
      </c>
      <c r="F47" s="31">
        <v>0.05</v>
      </c>
      <c r="G47" s="32">
        <v>0.06</v>
      </c>
      <c r="H47" s="31">
        <v>0.09</v>
      </c>
      <c r="I47" s="32">
        <v>0.4</v>
      </c>
      <c r="J47" s="31" t="s">
        <v>152</v>
      </c>
      <c r="K47" s="31" t="s">
        <v>152</v>
      </c>
      <c r="L47" s="31" t="s">
        <v>152</v>
      </c>
      <c r="M47" s="32">
        <v>0.05</v>
      </c>
      <c r="N47" s="31">
        <v>0.11</v>
      </c>
      <c r="O47" s="32">
        <v>0.17</v>
      </c>
      <c r="P47" s="31">
        <v>0.05</v>
      </c>
      <c r="Q47" s="31">
        <v>0.05</v>
      </c>
      <c r="R47" s="31">
        <v>0.02</v>
      </c>
      <c r="S47" s="31">
        <v>0.11</v>
      </c>
      <c r="T47" s="31">
        <v>0.04</v>
      </c>
      <c r="U47" s="32">
        <v>0.05</v>
      </c>
      <c r="V47" s="31">
        <v>0.05</v>
      </c>
      <c r="W47" s="32">
        <v>7.0000000000000007E-2</v>
      </c>
      <c r="X47" s="31">
        <v>0.09</v>
      </c>
      <c r="Y47" s="31">
        <v>7.0000000000000007E-2</v>
      </c>
      <c r="Z47" s="32">
        <v>7.0000000000000007E-2</v>
      </c>
      <c r="AA47" s="31">
        <v>0.05</v>
      </c>
      <c r="AB47" s="31">
        <v>0.11</v>
      </c>
      <c r="AC47" s="31">
        <v>0.08</v>
      </c>
      <c r="AD47" s="32">
        <v>0.05</v>
      </c>
      <c r="AE47" s="31">
        <v>0.11</v>
      </c>
      <c r="AF47" s="31">
        <v>0.09</v>
      </c>
      <c r="AG47" s="31">
        <v>0.1</v>
      </c>
      <c r="AH47" s="32">
        <v>0.06</v>
      </c>
      <c r="AI47" s="31">
        <v>7.0000000000000007E-2</v>
      </c>
      <c r="AJ47" s="31">
        <v>0.1</v>
      </c>
      <c r="AK47" s="32">
        <v>0.1</v>
      </c>
      <c r="AL47" s="31">
        <v>0.06</v>
      </c>
      <c r="AM47" s="31">
        <v>7.0000000000000007E-2</v>
      </c>
      <c r="AN47" s="31">
        <v>7.0000000000000007E-2</v>
      </c>
      <c r="AO47" s="32">
        <v>0.06</v>
      </c>
      <c r="AP47" s="31">
        <v>0.06</v>
      </c>
      <c r="AQ47" s="31">
        <v>0.09</v>
      </c>
      <c r="AR47" s="32">
        <v>0.1</v>
      </c>
      <c r="AS47" s="31">
        <v>0.14000000000000001</v>
      </c>
      <c r="AT47" s="31">
        <v>0.11</v>
      </c>
      <c r="AU47" s="31">
        <v>0.02</v>
      </c>
      <c r="AV47" s="31">
        <v>0.11</v>
      </c>
      <c r="AW47" s="32">
        <v>0.03</v>
      </c>
      <c r="AX47" s="31">
        <v>0.1</v>
      </c>
      <c r="AY47" s="32">
        <v>0.08</v>
      </c>
      <c r="AZ47" s="31">
        <v>0.11</v>
      </c>
      <c r="BA47" s="32">
        <v>0.04</v>
      </c>
      <c r="BB47" s="31">
        <v>0.09</v>
      </c>
      <c r="BC47" s="31">
        <v>0.08</v>
      </c>
      <c r="BD47" s="32">
        <v>0.04</v>
      </c>
      <c r="BE47" s="31">
        <v>0.09</v>
      </c>
      <c r="BF47" s="34">
        <v>0.1</v>
      </c>
    </row>
    <row r="48" spans="1:58" ht="24.95" customHeight="1">
      <c r="A48" s="6"/>
      <c r="B48" s="15" t="s">
        <v>169</v>
      </c>
      <c r="C48" s="32">
        <v>0.06</v>
      </c>
      <c r="D48" s="32">
        <v>0.08</v>
      </c>
      <c r="E48" s="31">
        <v>0.1</v>
      </c>
      <c r="F48" s="31">
        <v>0.02</v>
      </c>
      <c r="G48" s="32">
        <v>0.08</v>
      </c>
      <c r="H48" s="31">
        <v>0.05</v>
      </c>
      <c r="I48" s="32">
        <v>0.31</v>
      </c>
      <c r="J48" s="31" t="s">
        <v>152</v>
      </c>
      <c r="K48" s="31" t="s">
        <v>152</v>
      </c>
      <c r="L48" s="31" t="s">
        <v>152</v>
      </c>
      <c r="M48" s="32">
        <v>0.03</v>
      </c>
      <c r="N48" s="31">
        <v>0.11</v>
      </c>
      <c r="O48" s="32">
        <v>7.0000000000000007E-2</v>
      </c>
      <c r="P48" s="31">
        <v>7.0000000000000007E-2</v>
      </c>
      <c r="Q48" s="31">
        <v>0.04</v>
      </c>
      <c r="R48" s="31">
        <v>0.04</v>
      </c>
      <c r="S48" s="31">
        <v>7.0000000000000007E-2</v>
      </c>
      <c r="T48" s="31">
        <v>0.04</v>
      </c>
      <c r="U48" s="32">
        <v>0.09</v>
      </c>
      <c r="V48" s="31">
        <v>0.02</v>
      </c>
      <c r="W48" s="32">
        <v>0.04</v>
      </c>
      <c r="X48" s="31">
        <v>0.08</v>
      </c>
      <c r="Y48" s="31">
        <v>0.06</v>
      </c>
      <c r="Z48" s="32">
        <v>0.08</v>
      </c>
      <c r="AA48" s="31">
        <v>0.04</v>
      </c>
      <c r="AB48" s="31">
        <v>0.04</v>
      </c>
      <c r="AC48" s="31">
        <v>7.0000000000000007E-2</v>
      </c>
      <c r="AD48" s="32">
        <v>0.08</v>
      </c>
      <c r="AE48" s="31">
        <v>0.05</v>
      </c>
      <c r="AF48" s="31">
        <v>0.05</v>
      </c>
      <c r="AG48" s="31">
        <v>0.05</v>
      </c>
      <c r="AH48" s="32">
        <v>0.08</v>
      </c>
      <c r="AI48" s="31">
        <v>0.04</v>
      </c>
      <c r="AJ48" s="31">
        <v>0.06</v>
      </c>
      <c r="AK48" s="32">
        <v>0.08</v>
      </c>
      <c r="AL48" s="31">
        <v>0.06</v>
      </c>
      <c r="AM48" s="31">
        <v>0.05</v>
      </c>
      <c r="AN48" s="31">
        <v>0.06</v>
      </c>
      <c r="AO48" s="32">
        <v>0.08</v>
      </c>
      <c r="AP48" s="31">
        <v>0.04</v>
      </c>
      <c r="AQ48" s="31">
        <v>0.08</v>
      </c>
      <c r="AR48" s="32">
        <v>0.09</v>
      </c>
      <c r="AS48" s="31">
        <v>0.04</v>
      </c>
      <c r="AT48" s="31">
        <v>7.0000000000000007E-2</v>
      </c>
      <c r="AU48" s="31">
        <v>0.04</v>
      </c>
      <c r="AV48" s="31">
        <v>0.08</v>
      </c>
      <c r="AW48" s="32">
        <v>0.04</v>
      </c>
      <c r="AX48" s="31">
        <v>0.08</v>
      </c>
      <c r="AY48" s="32">
        <v>7.0000000000000007E-2</v>
      </c>
      <c r="AZ48" s="31">
        <v>0.05</v>
      </c>
      <c r="BA48" s="32">
        <v>7.0000000000000007E-2</v>
      </c>
      <c r="BB48" s="31">
        <v>0.06</v>
      </c>
      <c r="BC48" s="31">
        <v>0.19</v>
      </c>
      <c r="BD48" s="32">
        <v>0.08</v>
      </c>
      <c r="BE48" s="31">
        <v>0.05</v>
      </c>
      <c r="BF48" s="34">
        <v>0.06</v>
      </c>
    </row>
    <row r="49" spans="1:58" ht="24.95" customHeight="1">
      <c r="A49" s="6"/>
      <c r="B49" s="15" t="s">
        <v>170</v>
      </c>
      <c r="C49" s="32">
        <v>0.06</v>
      </c>
      <c r="D49" s="32">
        <v>0.06</v>
      </c>
      <c r="E49" s="31">
        <v>0.09</v>
      </c>
      <c r="F49" s="31">
        <v>0.04</v>
      </c>
      <c r="G49" s="32">
        <v>7.0000000000000007E-2</v>
      </c>
      <c r="H49" s="31">
        <v>0.05</v>
      </c>
      <c r="I49" s="32">
        <v>0.28999999999999998</v>
      </c>
      <c r="J49" s="31" t="s">
        <v>152</v>
      </c>
      <c r="K49" s="31" t="s">
        <v>152</v>
      </c>
      <c r="L49" s="31" t="s">
        <v>152</v>
      </c>
      <c r="M49" s="32">
        <v>0.05</v>
      </c>
      <c r="N49" s="31">
        <v>0.04</v>
      </c>
      <c r="O49" s="32">
        <v>0.03</v>
      </c>
      <c r="P49" s="31">
        <v>7.0000000000000007E-2</v>
      </c>
      <c r="Q49" s="31">
        <v>7.0000000000000007E-2</v>
      </c>
      <c r="R49" s="31">
        <v>7.0000000000000007E-2</v>
      </c>
      <c r="S49" s="31">
        <v>0.05</v>
      </c>
      <c r="T49" s="31">
        <v>7.0000000000000007E-2</v>
      </c>
      <c r="U49" s="32">
        <v>7.0000000000000007E-2</v>
      </c>
      <c r="V49" s="31">
        <v>0.03</v>
      </c>
      <c r="W49" s="32">
        <v>0.09</v>
      </c>
      <c r="X49" s="31">
        <v>0.05</v>
      </c>
      <c r="Y49" s="31">
        <v>0.04</v>
      </c>
      <c r="Z49" s="32">
        <v>0.06</v>
      </c>
      <c r="AA49" s="31">
        <v>0.06</v>
      </c>
      <c r="AB49" s="31">
        <v>0.05</v>
      </c>
      <c r="AC49" s="31">
        <v>0.05</v>
      </c>
      <c r="AD49" s="32">
        <v>0.04</v>
      </c>
      <c r="AE49" s="31">
        <v>7.0000000000000007E-2</v>
      </c>
      <c r="AF49" s="31">
        <v>7.0000000000000007E-2</v>
      </c>
      <c r="AG49" s="31">
        <v>7.0000000000000007E-2</v>
      </c>
      <c r="AH49" s="32">
        <v>0.06</v>
      </c>
      <c r="AI49" s="31">
        <v>0.05</v>
      </c>
      <c r="AJ49" s="31">
        <v>0.06</v>
      </c>
      <c r="AK49" s="32">
        <v>7.0000000000000007E-2</v>
      </c>
      <c r="AL49" s="31">
        <v>0.03</v>
      </c>
      <c r="AM49" s="31">
        <v>0.08</v>
      </c>
      <c r="AN49" s="31">
        <v>7.0000000000000007E-2</v>
      </c>
      <c r="AO49" s="32">
        <v>0.01</v>
      </c>
      <c r="AP49" s="31">
        <v>7.0000000000000007E-2</v>
      </c>
      <c r="AQ49" s="31">
        <v>7.0000000000000007E-2</v>
      </c>
      <c r="AR49" s="32">
        <v>0.06</v>
      </c>
      <c r="AS49" s="31">
        <v>0.05</v>
      </c>
      <c r="AT49" s="31">
        <v>0.06</v>
      </c>
      <c r="AU49" s="31">
        <v>0.05</v>
      </c>
      <c r="AV49" s="31">
        <v>0.06</v>
      </c>
      <c r="AW49" s="32">
        <v>0.04</v>
      </c>
      <c r="AX49" s="31">
        <v>7.0000000000000007E-2</v>
      </c>
      <c r="AY49" s="32">
        <v>0.05</v>
      </c>
      <c r="AZ49" s="31">
        <v>0.05</v>
      </c>
      <c r="BA49" s="32">
        <v>0.08</v>
      </c>
      <c r="BB49" s="31">
        <v>0.05</v>
      </c>
      <c r="BC49" s="31">
        <v>0.13</v>
      </c>
      <c r="BD49" s="32">
        <v>0.04</v>
      </c>
      <c r="BE49" s="31">
        <v>0.06</v>
      </c>
      <c r="BF49" s="34">
        <v>7.0000000000000007E-2</v>
      </c>
    </row>
    <row r="50" spans="1:58" ht="24.95" customHeight="1">
      <c r="A50" s="6"/>
      <c r="B50" s="15" t="s">
        <v>171</v>
      </c>
      <c r="C50" s="32">
        <v>0.09</v>
      </c>
      <c r="D50" s="32">
        <v>0.13</v>
      </c>
      <c r="E50" s="31">
        <v>7.0000000000000007E-2</v>
      </c>
      <c r="F50" s="31">
        <v>0.05</v>
      </c>
      <c r="G50" s="32">
        <v>0.08</v>
      </c>
      <c r="H50" s="31">
        <v>0.1</v>
      </c>
      <c r="I50" s="32" t="s">
        <v>152</v>
      </c>
      <c r="J50" s="31">
        <v>0.35</v>
      </c>
      <c r="K50" s="31" t="s">
        <v>152</v>
      </c>
      <c r="L50" s="31" t="s">
        <v>152</v>
      </c>
      <c r="M50" s="32">
        <v>0.09</v>
      </c>
      <c r="N50" s="31">
        <v>0.09</v>
      </c>
      <c r="O50" s="32">
        <v>0.08</v>
      </c>
      <c r="P50" s="31">
        <v>0.11</v>
      </c>
      <c r="Q50" s="31">
        <v>0.09</v>
      </c>
      <c r="R50" s="31">
        <v>0.09</v>
      </c>
      <c r="S50" s="31">
        <v>0.09</v>
      </c>
      <c r="T50" s="31">
        <v>0.09</v>
      </c>
      <c r="U50" s="32">
        <v>0.11</v>
      </c>
      <c r="V50" s="31">
        <v>0.08</v>
      </c>
      <c r="W50" s="32">
        <v>0.1</v>
      </c>
      <c r="X50" s="31">
        <v>0.11</v>
      </c>
      <c r="Y50" s="31">
        <v>0.08</v>
      </c>
      <c r="Z50" s="32">
        <v>0.1</v>
      </c>
      <c r="AA50" s="31">
        <v>0.11</v>
      </c>
      <c r="AB50" s="31">
        <v>0.06</v>
      </c>
      <c r="AC50" s="31">
        <v>0.09</v>
      </c>
      <c r="AD50" s="32">
        <v>0.05</v>
      </c>
      <c r="AE50" s="31">
        <v>0.11</v>
      </c>
      <c r="AF50" s="31">
        <v>0.13</v>
      </c>
      <c r="AG50" s="31">
        <v>0.12</v>
      </c>
      <c r="AH50" s="32">
        <v>0.06</v>
      </c>
      <c r="AI50" s="31">
        <v>7.0000000000000007E-2</v>
      </c>
      <c r="AJ50" s="31">
        <v>0.13</v>
      </c>
      <c r="AK50" s="32">
        <v>0.11</v>
      </c>
      <c r="AL50" s="31">
        <v>0.06</v>
      </c>
      <c r="AM50" s="31">
        <v>0.13</v>
      </c>
      <c r="AN50" s="31">
        <v>0.11</v>
      </c>
      <c r="AO50" s="32">
        <v>0.04</v>
      </c>
      <c r="AP50" s="31">
        <v>0.12</v>
      </c>
      <c r="AQ50" s="31">
        <v>0.08</v>
      </c>
      <c r="AR50" s="32">
        <v>0.11</v>
      </c>
      <c r="AS50" s="31">
        <v>0.12</v>
      </c>
      <c r="AT50" s="31">
        <v>0.11</v>
      </c>
      <c r="AU50" s="31">
        <v>7.0000000000000007E-2</v>
      </c>
      <c r="AV50" s="31">
        <v>0.12</v>
      </c>
      <c r="AW50" s="32">
        <v>0.04</v>
      </c>
      <c r="AX50" s="31">
        <v>0.13</v>
      </c>
      <c r="AY50" s="32">
        <v>0.09</v>
      </c>
      <c r="AZ50" s="31">
        <v>0.12</v>
      </c>
      <c r="BA50" s="32">
        <v>0.19</v>
      </c>
      <c r="BB50" s="31">
        <v>0.06</v>
      </c>
      <c r="BC50" s="31">
        <v>0.27</v>
      </c>
      <c r="BD50" s="32">
        <v>0.13</v>
      </c>
      <c r="BE50" s="31">
        <v>0.05</v>
      </c>
      <c r="BF50" s="34">
        <v>0.11</v>
      </c>
    </row>
    <row r="51" spans="1:58" ht="24.95" customHeight="1">
      <c r="A51" s="6"/>
      <c r="B51" s="15" t="s">
        <v>172</v>
      </c>
      <c r="C51" s="32">
        <v>0.08</v>
      </c>
      <c r="D51" s="32">
        <v>0.1</v>
      </c>
      <c r="E51" s="31">
        <v>7.0000000000000007E-2</v>
      </c>
      <c r="F51" s="31">
        <v>7.0000000000000007E-2</v>
      </c>
      <c r="G51" s="32">
        <v>7.0000000000000007E-2</v>
      </c>
      <c r="H51" s="31">
        <v>0.09</v>
      </c>
      <c r="I51" s="32" t="s">
        <v>152</v>
      </c>
      <c r="J51" s="31">
        <v>0.31</v>
      </c>
      <c r="K51" s="31" t="s">
        <v>152</v>
      </c>
      <c r="L51" s="31" t="s">
        <v>152</v>
      </c>
      <c r="M51" s="32">
        <v>7.0000000000000007E-2</v>
      </c>
      <c r="N51" s="31">
        <v>0.1</v>
      </c>
      <c r="O51" s="32">
        <v>0.08</v>
      </c>
      <c r="P51" s="31">
        <v>0.05</v>
      </c>
      <c r="Q51" s="31">
        <v>0.11</v>
      </c>
      <c r="R51" s="31">
        <v>0.1</v>
      </c>
      <c r="S51" s="31">
        <v>0.06</v>
      </c>
      <c r="T51" s="31">
        <v>0.11</v>
      </c>
      <c r="U51" s="32">
        <v>0.1</v>
      </c>
      <c r="V51" s="31">
        <v>7.0000000000000007E-2</v>
      </c>
      <c r="W51" s="32">
        <v>0.09</v>
      </c>
      <c r="X51" s="31">
        <v>7.0000000000000007E-2</v>
      </c>
      <c r="Y51" s="31">
        <v>0.08</v>
      </c>
      <c r="Z51" s="32">
        <v>0.09</v>
      </c>
      <c r="AA51" s="31">
        <v>0.1</v>
      </c>
      <c r="AB51" s="31">
        <v>7.0000000000000007E-2</v>
      </c>
      <c r="AC51" s="31">
        <v>0.04</v>
      </c>
      <c r="AD51" s="32">
        <v>0.05</v>
      </c>
      <c r="AE51" s="31">
        <v>0.12</v>
      </c>
      <c r="AF51" s="31">
        <v>0.09</v>
      </c>
      <c r="AG51" s="31">
        <v>0.1</v>
      </c>
      <c r="AH51" s="32">
        <v>7.0000000000000007E-2</v>
      </c>
      <c r="AI51" s="31">
        <v>0.1</v>
      </c>
      <c r="AJ51" s="31">
        <v>0.08</v>
      </c>
      <c r="AK51" s="32">
        <v>0.09</v>
      </c>
      <c r="AL51" s="31">
        <v>0.08</v>
      </c>
      <c r="AM51" s="31">
        <v>0.08</v>
      </c>
      <c r="AN51" s="31">
        <v>0.09</v>
      </c>
      <c r="AO51" s="32">
        <v>0.05</v>
      </c>
      <c r="AP51" s="31">
        <v>0.12</v>
      </c>
      <c r="AQ51" s="31">
        <v>7.0000000000000007E-2</v>
      </c>
      <c r="AR51" s="32">
        <v>0.1</v>
      </c>
      <c r="AS51" s="31">
        <v>0.06</v>
      </c>
      <c r="AT51" s="31">
        <v>0.09</v>
      </c>
      <c r="AU51" s="31">
        <v>7.0000000000000007E-2</v>
      </c>
      <c r="AV51" s="31">
        <v>0.08</v>
      </c>
      <c r="AW51" s="32">
        <v>7.0000000000000007E-2</v>
      </c>
      <c r="AX51" s="31">
        <v>0.09</v>
      </c>
      <c r="AY51" s="32">
        <v>0.09</v>
      </c>
      <c r="AZ51" s="31">
        <v>0.09</v>
      </c>
      <c r="BA51" s="32">
        <v>0.22</v>
      </c>
      <c r="BB51" s="31">
        <v>0.04</v>
      </c>
      <c r="BC51" s="31">
        <v>0.16</v>
      </c>
      <c r="BD51" s="32">
        <v>7.0000000000000007E-2</v>
      </c>
      <c r="BE51" s="31">
        <v>0.09</v>
      </c>
      <c r="BF51" s="34">
        <v>0.08</v>
      </c>
    </row>
    <row r="52" spans="1:58" ht="24.95" customHeight="1">
      <c r="A52" s="6"/>
      <c r="B52" s="15" t="s">
        <v>173</v>
      </c>
      <c r="C52" s="32">
        <v>0.09</v>
      </c>
      <c r="D52" s="32">
        <v>0.1</v>
      </c>
      <c r="E52" s="31">
        <v>0.1</v>
      </c>
      <c r="F52" s="31">
        <v>0.08</v>
      </c>
      <c r="G52" s="32">
        <v>0.09</v>
      </c>
      <c r="H52" s="31">
        <v>0.09</v>
      </c>
      <c r="I52" s="32" t="s">
        <v>152</v>
      </c>
      <c r="J52" s="31">
        <v>0.34</v>
      </c>
      <c r="K52" s="31" t="s">
        <v>152</v>
      </c>
      <c r="L52" s="31" t="s">
        <v>152</v>
      </c>
      <c r="M52" s="32">
        <v>0.09</v>
      </c>
      <c r="N52" s="31">
        <v>0.09</v>
      </c>
      <c r="O52" s="32">
        <v>0.09</v>
      </c>
      <c r="P52" s="31">
        <v>0.09</v>
      </c>
      <c r="Q52" s="31">
        <v>7.0000000000000007E-2</v>
      </c>
      <c r="R52" s="31">
        <v>0.11</v>
      </c>
      <c r="S52" s="31">
        <v>0.09</v>
      </c>
      <c r="T52" s="31">
        <v>0.09</v>
      </c>
      <c r="U52" s="32">
        <v>0.1</v>
      </c>
      <c r="V52" s="31">
        <v>0.08</v>
      </c>
      <c r="W52" s="32">
        <v>0.12</v>
      </c>
      <c r="X52" s="31">
        <v>0.09</v>
      </c>
      <c r="Y52" s="31">
        <v>0.08</v>
      </c>
      <c r="Z52" s="32">
        <v>0.11</v>
      </c>
      <c r="AA52" s="31">
        <v>0.09</v>
      </c>
      <c r="AB52" s="31">
        <v>0.04</v>
      </c>
      <c r="AC52" s="31">
        <v>0.1</v>
      </c>
      <c r="AD52" s="32">
        <v>7.0000000000000007E-2</v>
      </c>
      <c r="AE52" s="31">
        <v>0.09</v>
      </c>
      <c r="AF52" s="31">
        <v>0.12</v>
      </c>
      <c r="AG52" s="31">
        <v>0.1</v>
      </c>
      <c r="AH52" s="32">
        <v>7.0000000000000007E-2</v>
      </c>
      <c r="AI52" s="31">
        <v>0.09</v>
      </c>
      <c r="AJ52" s="31">
        <v>0.11</v>
      </c>
      <c r="AK52" s="32">
        <v>0.1</v>
      </c>
      <c r="AL52" s="31">
        <v>0.08</v>
      </c>
      <c r="AM52" s="31">
        <v>0.1</v>
      </c>
      <c r="AN52" s="31">
        <v>0.1</v>
      </c>
      <c r="AO52" s="32">
        <v>0.03</v>
      </c>
      <c r="AP52" s="31">
        <v>0.13</v>
      </c>
      <c r="AQ52" s="31">
        <v>0.08</v>
      </c>
      <c r="AR52" s="32">
        <v>0.09</v>
      </c>
      <c r="AS52" s="31">
        <v>0.11</v>
      </c>
      <c r="AT52" s="31">
        <v>0.1</v>
      </c>
      <c r="AU52" s="31">
        <v>0.08</v>
      </c>
      <c r="AV52" s="31">
        <v>0.09</v>
      </c>
      <c r="AW52" s="32">
        <v>0.06</v>
      </c>
      <c r="AX52" s="31">
        <v>0.11</v>
      </c>
      <c r="AY52" s="32">
        <v>0.09</v>
      </c>
      <c r="AZ52" s="31">
        <v>0.14000000000000001</v>
      </c>
      <c r="BA52" s="32">
        <v>0.16</v>
      </c>
      <c r="BB52" s="31">
        <v>7.0000000000000007E-2</v>
      </c>
      <c r="BC52" s="31">
        <v>0.08</v>
      </c>
      <c r="BD52" s="32">
        <v>0.08</v>
      </c>
      <c r="BE52" s="31">
        <v>0.08</v>
      </c>
      <c r="BF52" s="34">
        <v>0.11</v>
      </c>
    </row>
    <row r="53" spans="1:58" ht="24.95" customHeight="1">
      <c r="A53" s="6"/>
      <c r="B53" s="15" t="s">
        <v>174</v>
      </c>
      <c r="C53" s="32">
        <v>0.06</v>
      </c>
      <c r="D53" s="32">
        <v>0.04</v>
      </c>
      <c r="E53" s="31">
        <v>0.08</v>
      </c>
      <c r="F53" s="31">
        <v>0.05</v>
      </c>
      <c r="G53" s="32">
        <v>7.0000000000000007E-2</v>
      </c>
      <c r="H53" s="31">
        <v>0.05</v>
      </c>
      <c r="I53" s="32" t="s">
        <v>152</v>
      </c>
      <c r="J53" s="31" t="s">
        <v>152</v>
      </c>
      <c r="K53" s="31">
        <v>0.24</v>
      </c>
      <c r="L53" s="31" t="s">
        <v>152</v>
      </c>
      <c r="M53" s="32">
        <v>0.06</v>
      </c>
      <c r="N53" s="31">
        <v>0.04</v>
      </c>
      <c r="O53" s="32">
        <v>0.03</v>
      </c>
      <c r="P53" s="31">
        <v>0.06</v>
      </c>
      <c r="Q53" s="31">
        <v>0.08</v>
      </c>
      <c r="R53" s="31">
        <v>0.09</v>
      </c>
      <c r="S53" s="31">
        <v>0.05</v>
      </c>
      <c r="T53" s="31">
        <v>0.09</v>
      </c>
      <c r="U53" s="32">
        <v>7.0000000000000007E-2</v>
      </c>
      <c r="V53" s="31">
        <v>0.06</v>
      </c>
      <c r="W53" s="32">
        <v>7.0000000000000007E-2</v>
      </c>
      <c r="X53" s="31">
        <v>0.06</v>
      </c>
      <c r="Y53" s="31">
        <v>0.06</v>
      </c>
      <c r="Z53" s="32">
        <v>7.0000000000000007E-2</v>
      </c>
      <c r="AA53" s="31">
        <v>0.06</v>
      </c>
      <c r="AB53" s="31">
        <v>0.08</v>
      </c>
      <c r="AC53" s="31">
        <v>0.03</v>
      </c>
      <c r="AD53" s="32">
        <v>0.08</v>
      </c>
      <c r="AE53" s="31">
        <v>0.06</v>
      </c>
      <c r="AF53" s="31">
        <v>0.05</v>
      </c>
      <c r="AG53" s="31">
        <v>0.05</v>
      </c>
      <c r="AH53" s="32">
        <v>0.08</v>
      </c>
      <c r="AI53" s="31">
        <v>7.0000000000000007E-2</v>
      </c>
      <c r="AJ53" s="31">
        <v>0.05</v>
      </c>
      <c r="AK53" s="32">
        <v>0.05</v>
      </c>
      <c r="AL53" s="31">
        <v>0.08</v>
      </c>
      <c r="AM53" s="31">
        <v>0.05</v>
      </c>
      <c r="AN53" s="31">
        <v>0.06</v>
      </c>
      <c r="AO53" s="32">
        <v>0.11</v>
      </c>
      <c r="AP53" s="31">
        <v>0.05</v>
      </c>
      <c r="AQ53" s="31">
        <v>0.05</v>
      </c>
      <c r="AR53" s="32">
        <v>0.05</v>
      </c>
      <c r="AS53" s="31">
        <v>0.05</v>
      </c>
      <c r="AT53" s="31">
        <v>0.05</v>
      </c>
      <c r="AU53" s="31">
        <v>0.09</v>
      </c>
      <c r="AV53" s="31">
        <v>0.06</v>
      </c>
      <c r="AW53" s="32">
        <v>0.08</v>
      </c>
      <c r="AX53" s="31">
        <v>0.05</v>
      </c>
      <c r="AY53" s="32">
        <v>7.0000000000000007E-2</v>
      </c>
      <c r="AZ53" s="31">
        <v>0.05</v>
      </c>
      <c r="BA53" s="32">
        <v>0.06</v>
      </c>
      <c r="BB53" s="31">
        <v>0.06</v>
      </c>
      <c r="BC53" s="31" t="s">
        <v>152</v>
      </c>
      <c r="BD53" s="32">
        <v>0.08</v>
      </c>
      <c r="BE53" s="31">
        <v>0.06</v>
      </c>
      <c r="BF53" s="34">
        <v>0.05</v>
      </c>
    </row>
    <row r="54" spans="1:58" ht="24.95" customHeight="1">
      <c r="A54" s="6"/>
      <c r="B54" s="15" t="s">
        <v>175</v>
      </c>
      <c r="C54" s="32">
        <v>0.12</v>
      </c>
      <c r="D54" s="32">
        <v>0.12</v>
      </c>
      <c r="E54" s="31">
        <v>0.09</v>
      </c>
      <c r="F54" s="31">
        <v>0.12</v>
      </c>
      <c r="G54" s="32">
        <v>0.12</v>
      </c>
      <c r="H54" s="31">
        <v>0.12</v>
      </c>
      <c r="I54" s="32" t="s">
        <v>152</v>
      </c>
      <c r="J54" s="31" t="s">
        <v>152</v>
      </c>
      <c r="K54" s="31">
        <v>0.45</v>
      </c>
      <c r="L54" s="31" t="s">
        <v>152</v>
      </c>
      <c r="M54" s="32">
        <v>0.12</v>
      </c>
      <c r="N54" s="31">
        <v>0.14000000000000001</v>
      </c>
      <c r="O54" s="32">
        <v>0.09</v>
      </c>
      <c r="P54" s="31">
        <v>0.13</v>
      </c>
      <c r="Q54" s="31">
        <v>0.13</v>
      </c>
      <c r="R54" s="31">
        <v>0.13</v>
      </c>
      <c r="S54" s="31">
        <v>0.11</v>
      </c>
      <c r="T54" s="31">
        <v>0.13</v>
      </c>
      <c r="U54" s="32">
        <v>0.12</v>
      </c>
      <c r="V54" s="31">
        <v>0.13</v>
      </c>
      <c r="W54" s="32">
        <v>0.1</v>
      </c>
      <c r="X54" s="31">
        <v>0.1</v>
      </c>
      <c r="Y54" s="31">
        <v>0.14000000000000001</v>
      </c>
      <c r="Z54" s="32">
        <v>0.11</v>
      </c>
      <c r="AA54" s="31">
        <v>0.15</v>
      </c>
      <c r="AB54" s="31">
        <v>0.12</v>
      </c>
      <c r="AC54" s="31">
        <v>0.11</v>
      </c>
      <c r="AD54" s="32">
        <v>0.13</v>
      </c>
      <c r="AE54" s="31">
        <v>0.09</v>
      </c>
      <c r="AF54" s="31">
        <v>0.14000000000000001</v>
      </c>
      <c r="AG54" s="31">
        <v>0.11</v>
      </c>
      <c r="AH54" s="32">
        <v>0.12</v>
      </c>
      <c r="AI54" s="31">
        <v>0.12</v>
      </c>
      <c r="AJ54" s="31">
        <v>0.12</v>
      </c>
      <c r="AK54" s="32">
        <v>0.1</v>
      </c>
      <c r="AL54" s="31">
        <v>0.1</v>
      </c>
      <c r="AM54" s="31">
        <v>0.13</v>
      </c>
      <c r="AN54" s="31">
        <v>0.11</v>
      </c>
      <c r="AO54" s="32">
        <v>0.11</v>
      </c>
      <c r="AP54" s="31">
        <v>0.13</v>
      </c>
      <c r="AQ54" s="31">
        <v>0.12</v>
      </c>
      <c r="AR54" s="32">
        <v>0.11</v>
      </c>
      <c r="AS54" s="31">
        <v>0.08</v>
      </c>
      <c r="AT54" s="31">
        <v>0.1</v>
      </c>
      <c r="AU54" s="31">
        <v>0.14000000000000001</v>
      </c>
      <c r="AV54" s="31">
        <v>0.1</v>
      </c>
      <c r="AW54" s="32">
        <v>0.15</v>
      </c>
      <c r="AX54" s="31">
        <v>0.1</v>
      </c>
      <c r="AY54" s="32">
        <v>0.12</v>
      </c>
      <c r="AZ54" s="31">
        <v>0.1</v>
      </c>
      <c r="BA54" s="32">
        <v>0.09</v>
      </c>
      <c r="BB54" s="31">
        <v>0.13</v>
      </c>
      <c r="BC54" s="31">
        <v>0.04</v>
      </c>
      <c r="BD54" s="32">
        <v>0.04</v>
      </c>
      <c r="BE54" s="31">
        <v>0.17</v>
      </c>
      <c r="BF54" s="34">
        <v>0.12</v>
      </c>
    </row>
    <row r="55" spans="1:58" ht="24.95" customHeight="1">
      <c r="A55" s="6"/>
      <c r="B55" s="15" t="s">
        <v>176</v>
      </c>
      <c r="C55" s="32">
        <v>0.08</v>
      </c>
      <c r="D55" s="32">
        <v>0.09</v>
      </c>
      <c r="E55" s="31">
        <v>7.0000000000000007E-2</v>
      </c>
      <c r="F55" s="31">
        <v>0.09</v>
      </c>
      <c r="G55" s="32">
        <v>0.08</v>
      </c>
      <c r="H55" s="31">
        <v>0.08</v>
      </c>
      <c r="I55" s="32" t="s">
        <v>152</v>
      </c>
      <c r="J55" s="31" t="s">
        <v>152</v>
      </c>
      <c r="K55" s="31">
        <v>0.31</v>
      </c>
      <c r="L55" s="31" t="s">
        <v>152</v>
      </c>
      <c r="M55" s="32">
        <v>0.08</v>
      </c>
      <c r="N55" s="31">
        <v>0.09</v>
      </c>
      <c r="O55" s="32">
        <v>0.09</v>
      </c>
      <c r="P55" s="31">
        <v>0.11</v>
      </c>
      <c r="Q55" s="31">
        <v>0.06</v>
      </c>
      <c r="R55" s="31">
        <v>0.03</v>
      </c>
      <c r="S55" s="31">
        <v>0.1</v>
      </c>
      <c r="T55" s="31">
        <v>0.05</v>
      </c>
      <c r="U55" s="32">
        <v>0.08</v>
      </c>
      <c r="V55" s="31">
        <v>0.09</v>
      </c>
      <c r="W55" s="32">
        <v>0.13</v>
      </c>
      <c r="X55" s="31">
        <v>0.05</v>
      </c>
      <c r="Y55" s="31">
        <v>7.0000000000000007E-2</v>
      </c>
      <c r="Z55" s="32">
        <v>7.0000000000000007E-2</v>
      </c>
      <c r="AA55" s="31">
        <v>0.14000000000000001</v>
      </c>
      <c r="AB55" s="31">
        <v>0.09</v>
      </c>
      <c r="AC55" s="31">
        <v>0.04</v>
      </c>
      <c r="AD55" s="32">
        <v>0.09</v>
      </c>
      <c r="AE55" s="31">
        <v>0.05</v>
      </c>
      <c r="AF55" s="31">
        <v>0.09</v>
      </c>
      <c r="AG55" s="31">
        <v>7.0000000000000007E-2</v>
      </c>
      <c r="AH55" s="32">
        <v>7.0000000000000007E-2</v>
      </c>
      <c r="AI55" s="31">
        <v>7.0000000000000007E-2</v>
      </c>
      <c r="AJ55" s="31">
        <v>0.09</v>
      </c>
      <c r="AK55" s="32">
        <v>0.08</v>
      </c>
      <c r="AL55" s="31">
        <v>7.0000000000000007E-2</v>
      </c>
      <c r="AM55" s="31">
        <v>0.09</v>
      </c>
      <c r="AN55" s="31">
        <v>0.08</v>
      </c>
      <c r="AO55" s="32">
        <v>0.1</v>
      </c>
      <c r="AP55" s="31">
        <v>0.06</v>
      </c>
      <c r="AQ55" s="31">
        <v>0.1</v>
      </c>
      <c r="AR55" s="32">
        <v>0.08</v>
      </c>
      <c r="AS55" s="31">
        <v>0.01</v>
      </c>
      <c r="AT55" s="31">
        <v>0.06</v>
      </c>
      <c r="AU55" s="31">
        <v>0.13</v>
      </c>
      <c r="AV55" s="31">
        <v>0.1</v>
      </c>
      <c r="AW55" s="32">
        <v>0.11</v>
      </c>
      <c r="AX55" s="31">
        <v>0.06</v>
      </c>
      <c r="AY55" s="32">
        <v>0.08</v>
      </c>
      <c r="AZ55" s="31">
        <v>0.08</v>
      </c>
      <c r="BA55" s="32">
        <v>0.02</v>
      </c>
      <c r="BB55" s="31">
        <v>0.1</v>
      </c>
      <c r="BC55" s="31">
        <v>0.02</v>
      </c>
      <c r="BD55" s="32">
        <v>0.09</v>
      </c>
      <c r="BE55" s="31">
        <v>0.06</v>
      </c>
      <c r="BF55" s="34">
        <v>0.09</v>
      </c>
    </row>
    <row r="56" spans="1:58" ht="24.95" customHeight="1">
      <c r="A56" s="6"/>
      <c r="B56" s="15" t="s">
        <v>177</v>
      </c>
      <c r="C56" s="32">
        <v>0.1</v>
      </c>
      <c r="D56" s="32">
        <v>0.06</v>
      </c>
      <c r="E56" s="31">
        <v>0.09</v>
      </c>
      <c r="F56" s="31">
        <v>0.16</v>
      </c>
      <c r="G56" s="32">
        <v>0.1</v>
      </c>
      <c r="H56" s="31">
        <v>0.1</v>
      </c>
      <c r="I56" s="32" t="s">
        <v>152</v>
      </c>
      <c r="J56" s="31" t="s">
        <v>152</v>
      </c>
      <c r="K56" s="31" t="s">
        <v>152</v>
      </c>
      <c r="L56" s="31">
        <v>0.36</v>
      </c>
      <c r="M56" s="32">
        <v>0.12</v>
      </c>
      <c r="N56" s="31">
        <v>7.0000000000000007E-2</v>
      </c>
      <c r="O56" s="32">
        <v>0.06</v>
      </c>
      <c r="P56" s="31">
        <v>0.13</v>
      </c>
      <c r="Q56" s="31">
        <v>0.13</v>
      </c>
      <c r="R56" s="31">
        <v>7.0000000000000007E-2</v>
      </c>
      <c r="S56" s="31">
        <v>0.09</v>
      </c>
      <c r="T56" s="31">
        <v>0.11</v>
      </c>
      <c r="U56" s="32">
        <v>0.08</v>
      </c>
      <c r="V56" s="31">
        <v>0.13</v>
      </c>
      <c r="W56" s="32">
        <v>7.0000000000000007E-2</v>
      </c>
      <c r="X56" s="31">
        <v>0.12</v>
      </c>
      <c r="Y56" s="31">
        <v>0.1</v>
      </c>
      <c r="Z56" s="32">
        <v>0.1</v>
      </c>
      <c r="AA56" s="31">
        <v>0.08</v>
      </c>
      <c r="AB56" s="31">
        <v>0.09</v>
      </c>
      <c r="AC56" s="31">
        <v>0.15</v>
      </c>
      <c r="AD56" s="32">
        <v>0.12</v>
      </c>
      <c r="AE56" s="31">
        <v>0.09</v>
      </c>
      <c r="AF56" s="31">
        <v>0.09</v>
      </c>
      <c r="AG56" s="31">
        <v>0.09</v>
      </c>
      <c r="AH56" s="32">
        <v>0.11</v>
      </c>
      <c r="AI56" s="31">
        <v>0.15</v>
      </c>
      <c r="AJ56" s="31">
        <v>0.06</v>
      </c>
      <c r="AK56" s="32">
        <v>0.06</v>
      </c>
      <c r="AL56" s="31">
        <v>0.11</v>
      </c>
      <c r="AM56" s="31">
        <v>0.09</v>
      </c>
      <c r="AN56" s="31">
        <v>0.08</v>
      </c>
      <c r="AO56" s="32">
        <v>0.12</v>
      </c>
      <c r="AP56" s="31">
        <v>7.0000000000000007E-2</v>
      </c>
      <c r="AQ56" s="31">
        <v>0.12</v>
      </c>
      <c r="AR56" s="32">
        <v>7.0000000000000007E-2</v>
      </c>
      <c r="AS56" s="31">
        <v>0.1</v>
      </c>
      <c r="AT56" s="31">
        <v>0.08</v>
      </c>
      <c r="AU56" s="31">
        <v>0.1</v>
      </c>
      <c r="AV56" s="31">
        <v>0.08</v>
      </c>
      <c r="AW56" s="32">
        <v>0.15</v>
      </c>
      <c r="AX56" s="31">
        <v>7.0000000000000007E-2</v>
      </c>
      <c r="AY56" s="32">
        <v>0.1</v>
      </c>
      <c r="AZ56" s="31">
        <v>7.0000000000000007E-2</v>
      </c>
      <c r="BA56" s="32">
        <v>0.03</v>
      </c>
      <c r="BB56" s="31">
        <v>0.12</v>
      </c>
      <c r="BC56" s="31">
        <v>0.01</v>
      </c>
      <c r="BD56" s="32">
        <v>0.13</v>
      </c>
      <c r="BE56" s="31">
        <v>0.12</v>
      </c>
      <c r="BF56" s="34">
        <v>0.06</v>
      </c>
    </row>
    <row r="57" spans="1:58" ht="24.95" customHeight="1">
      <c r="A57" s="6"/>
      <c r="B57" s="15" t="s">
        <v>178</v>
      </c>
      <c r="C57" s="32">
        <v>7.0000000000000007E-2</v>
      </c>
      <c r="D57" s="32">
        <v>0.06</v>
      </c>
      <c r="E57" s="31">
        <v>0.04</v>
      </c>
      <c r="F57" s="31">
        <v>0.09</v>
      </c>
      <c r="G57" s="32">
        <v>0.05</v>
      </c>
      <c r="H57" s="31">
        <v>0.08</v>
      </c>
      <c r="I57" s="32" t="s">
        <v>152</v>
      </c>
      <c r="J57" s="31" t="s">
        <v>152</v>
      </c>
      <c r="K57" s="31" t="s">
        <v>152</v>
      </c>
      <c r="L57" s="31">
        <v>0.24</v>
      </c>
      <c r="M57" s="32">
        <v>0.08</v>
      </c>
      <c r="N57" s="31">
        <v>0.05</v>
      </c>
      <c r="O57" s="32">
        <v>7.0000000000000007E-2</v>
      </c>
      <c r="P57" s="31">
        <v>0.06</v>
      </c>
      <c r="Q57" s="31">
        <v>0.04</v>
      </c>
      <c r="R57" s="31">
        <v>0.11</v>
      </c>
      <c r="S57" s="31">
        <v>0.06</v>
      </c>
      <c r="T57" s="31">
        <v>7.0000000000000007E-2</v>
      </c>
      <c r="U57" s="32">
        <v>0.05</v>
      </c>
      <c r="V57" s="31">
        <v>0.09</v>
      </c>
      <c r="W57" s="32">
        <v>0.04</v>
      </c>
      <c r="X57" s="31">
        <v>0.05</v>
      </c>
      <c r="Y57" s="31">
        <v>0.09</v>
      </c>
      <c r="Z57" s="32">
        <v>0.05</v>
      </c>
      <c r="AA57" s="31">
        <v>0.06</v>
      </c>
      <c r="AB57" s="31">
        <v>0.11</v>
      </c>
      <c r="AC57" s="31">
        <v>7.0000000000000007E-2</v>
      </c>
      <c r="AD57" s="32">
        <v>0.1</v>
      </c>
      <c r="AE57" s="31">
        <v>0.05</v>
      </c>
      <c r="AF57" s="31">
        <v>0.03</v>
      </c>
      <c r="AG57" s="31">
        <v>0.04</v>
      </c>
      <c r="AH57" s="32">
        <v>0.09</v>
      </c>
      <c r="AI57" s="31">
        <v>0.03</v>
      </c>
      <c r="AJ57" s="31">
        <v>7.0000000000000007E-2</v>
      </c>
      <c r="AK57" s="32">
        <v>0.06</v>
      </c>
      <c r="AL57" s="31">
        <v>0.1</v>
      </c>
      <c r="AM57" s="31">
        <v>0.06</v>
      </c>
      <c r="AN57" s="31">
        <v>7.0000000000000007E-2</v>
      </c>
      <c r="AO57" s="32">
        <v>0.08</v>
      </c>
      <c r="AP57" s="31">
        <v>7.0000000000000007E-2</v>
      </c>
      <c r="AQ57" s="31">
        <v>0.05</v>
      </c>
      <c r="AR57" s="32">
        <v>0.04</v>
      </c>
      <c r="AS57" s="31">
        <v>0.12</v>
      </c>
      <c r="AT57" s="31">
        <v>7.0000000000000007E-2</v>
      </c>
      <c r="AU57" s="31">
        <v>0.06</v>
      </c>
      <c r="AV57" s="31">
        <v>0.05</v>
      </c>
      <c r="AW57" s="32">
        <v>0.11</v>
      </c>
      <c r="AX57" s="31">
        <v>0.04</v>
      </c>
      <c r="AY57" s="32">
        <v>0.06</v>
      </c>
      <c r="AZ57" s="31">
        <v>0.06</v>
      </c>
      <c r="BA57" s="32">
        <v>0.02</v>
      </c>
      <c r="BB57" s="31">
        <v>0.08</v>
      </c>
      <c r="BC57" s="31">
        <v>0.02</v>
      </c>
      <c r="BD57" s="32">
        <v>0.09</v>
      </c>
      <c r="BE57" s="31">
        <v>0.06</v>
      </c>
      <c r="BF57" s="34">
        <v>0.06</v>
      </c>
    </row>
    <row r="58" spans="1:58" ht="24.95" customHeight="1">
      <c r="A58" s="8"/>
      <c r="B58" s="15" t="s">
        <v>179</v>
      </c>
      <c r="C58" s="39">
        <v>0.11</v>
      </c>
      <c r="D58" s="39">
        <v>0.06</v>
      </c>
      <c r="E58" s="35">
        <v>0.09</v>
      </c>
      <c r="F58" s="35">
        <v>0.17</v>
      </c>
      <c r="G58" s="39">
        <v>0.11</v>
      </c>
      <c r="H58" s="35">
        <v>0.11</v>
      </c>
      <c r="I58" s="39" t="s">
        <v>152</v>
      </c>
      <c r="J58" s="35" t="s">
        <v>152</v>
      </c>
      <c r="K58" s="35" t="s">
        <v>152</v>
      </c>
      <c r="L58" s="35">
        <v>0.41</v>
      </c>
      <c r="M58" s="39">
        <v>0.15</v>
      </c>
      <c r="N58" s="35">
        <v>0.06</v>
      </c>
      <c r="O58" s="39">
        <v>0.13</v>
      </c>
      <c r="P58" s="35">
        <v>0.08</v>
      </c>
      <c r="Q58" s="35">
        <v>0.12</v>
      </c>
      <c r="R58" s="35">
        <v>0.13</v>
      </c>
      <c r="S58" s="35">
        <v>0.11</v>
      </c>
      <c r="T58" s="35">
        <v>0.12</v>
      </c>
      <c r="U58" s="39">
        <v>0.08</v>
      </c>
      <c r="V58" s="35">
        <v>0.17</v>
      </c>
      <c r="W58" s="39">
        <v>7.0000000000000007E-2</v>
      </c>
      <c r="X58" s="35">
        <v>0.12</v>
      </c>
      <c r="Y58" s="35">
        <v>0.13</v>
      </c>
      <c r="Z58" s="39">
        <v>0.1</v>
      </c>
      <c r="AA58" s="35">
        <v>7.0000000000000007E-2</v>
      </c>
      <c r="AB58" s="35">
        <v>0.15</v>
      </c>
      <c r="AC58" s="35">
        <v>0.17</v>
      </c>
      <c r="AD58" s="39">
        <v>0.15</v>
      </c>
      <c r="AE58" s="35">
        <v>0.11</v>
      </c>
      <c r="AF58" s="35">
        <v>0.05</v>
      </c>
      <c r="AG58" s="35">
        <v>0.08</v>
      </c>
      <c r="AH58" s="39">
        <v>0.14000000000000001</v>
      </c>
      <c r="AI58" s="35">
        <v>0.14000000000000001</v>
      </c>
      <c r="AJ58" s="35">
        <v>0.08</v>
      </c>
      <c r="AK58" s="39">
        <v>0.1</v>
      </c>
      <c r="AL58" s="35">
        <v>0.16</v>
      </c>
      <c r="AM58" s="35">
        <v>7.0000000000000007E-2</v>
      </c>
      <c r="AN58" s="35">
        <v>0.11</v>
      </c>
      <c r="AO58" s="39">
        <v>0.21</v>
      </c>
      <c r="AP58" s="35">
        <v>0.08</v>
      </c>
      <c r="AQ58" s="35">
        <v>0.09</v>
      </c>
      <c r="AR58" s="39">
        <v>0.1</v>
      </c>
      <c r="AS58" s="35">
        <v>0.11</v>
      </c>
      <c r="AT58" s="35">
        <v>0.1</v>
      </c>
      <c r="AU58" s="35">
        <v>0.16</v>
      </c>
      <c r="AV58" s="35">
        <v>0.08</v>
      </c>
      <c r="AW58" s="39">
        <v>0.14000000000000001</v>
      </c>
      <c r="AX58" s="35">
        <v>0.09</v>
      </c>
      <c r="AY58" s="39">
        <v>0.1</v>
      </c>
      <c r="AZ58" s="35">
        <v>7.0000000000000007E-2</v>
      </c>
      <c r="BA58" s="39">
        <v>0.01</v>
      </c>
      <c r="BB58" s="35">
        <v>0.15</v>
      </c>
      <c r="BC58" s="35" t="s">
        <v>152</v>
      </c>
      <c r="BD58" s="39">
        <v>0.14000000000000001</v>
      </c>
      <c r="BE58" s="35">
        <v>0.11</v>
      </c>
      <c r="BF58" s="38">
        <v>0.09</v>
      </c>
    </row>
    <row r="60" spans="1:58" ht="24.95" customHeight="1">
      <c r="A60" s="1"/>
      <c r="B60" s="1" t="s">
        <v>17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row>
    <row r="61" spans="1:58" ht="24.9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row>
    <row r="62" spans="1:58" ht="24.95" customHeight="1">
      <c r="A62" s="2" t="s">
        <v>75</v>
      </c>
      <c r="B62" s="3"/>
      <c r="C62" s="69" t="s">
        <v>74</v>
      </c>
      <c r="D62" s="66" t="s">
        <v>76</v>
      </c>
      <c r="E62" s="68"/>
      <c r="F62" s="67"/>
      <c r="G62" s="66" t="s">
        <v>77</v>
      </c>
      <c r="H62" s="67"/>
      <c r="I62" s="66" t="s">
        <v>78</v>
      </c>
      <c r="J62" s="68"/>
      <c r="K62" s="68"/>
      <c r="L62" s="67"/>
      <c r="M62" s="66" t="s">
        <v>79</v>
      </c>
      <c r="N62" s="67"/>
      <c r="O62" s="66" t="s">
        <v>80</v>
      </c>
      <c r="P62" s="68"/>
      <c r="Q62" s="68"/>
      <c r="R62" s="68"/>
      <c r="S62" s="68"/>
      <c r="T62" s="67"/>
      <c r="U62" s="66" t="s">
        <v>81</v>
      </c>
      <c r="V62" s="67"/>
      <c r="W62" s="66" t="s">
        <v>82</v>
      </c>
      <c r="X62" s="68"/>
      <c r="Y62" s="67"/>
      <c r="Z62" s="66" t="s">
        <v>83</v>
      </c>
      <c r="AA62" s="68"/>
      <c r="AB62" s="68"/>
      <c r="AC62" s="67"/>
      <c r="AD62" s="66" t="s">
        <v>84</v>
      </c>
      <c r="AE62" s="68"/>
      <c r="AF62" s="68"/>
      <c r="AG62" s="67"/>
      <c r="AH62" s="66" t="s">
        <v>85</v>
      </c>
      <c r="AI62" s="68"/>
      <c r="AJ62" s="67"/>
      <c r="AK62" s="66" t="s">
        <v>86</v>
      </c>
      <c r="AL62" s="68"/>
      <c r="AM62" s="68"/>
      <c r="AN62" s="67"/>
      <c r="AO62" s="66" t="s">
        <v>87</v>
      </c>
      <c r="AP62" s="68"/>
      <c r="AQ62" s="67"/>
      <c r="AR62" s="66" t="s">
        <v>88</v>
      </c>
      <c r="AS62" s="68"/>
      <c r="AT62" s="68"/>
      <c r="AU62" s="67"/>
      <c r="AV62" s="65" t="s">
        <v>89</v>
      </c>
      <c r="AW62" s="66" t="s">
        <v>90</v>
      </c>
      <c r="AX62" s="67"/>
      <c r="AY62" s="66" t="s">
        <v>91</v>
      </c>
      <c r="AZ62" s="67"/>
      <c r="BA62" s="66" t="s">
        <v>92</v>
      </c>
      <c r="BB62" s="68"/>
      <c r="BC62" s="67"/>
      <c r="BD62" s="66" t="s">
        <v>93</v>
      </c>
      <c r="BE62" s="68"/>
      <c r="BF62" s="67"/>
    </row>
    <row r="63" spans="1:58" ht="24.95" customHeight="1">
      <c r="A63" s="5"/>
      <c r="B63" s="4"/>
      <c r="C63" s="11" t="s">
        <v>94</v>
      </c>
      <c r="D63" s="11" t="s">
        <v>95</v>
      </c>
      <c r="E63" s="10" t="s">
        <v>96</v>
      </c>
      <c r="F63" s="10" t="s">
        <v>97</v>
      </c>
      <c r="G63" s="11" t="s">
        <v>98</v>
      </c>
      <c r="H63" s="10" t="s">
        <v>99</v>
      </c>
      <c r="I63" s="11" t="s">
        <v>100</v>
      </c>
      <c r="J63" s="10" t="s">
        <v>101</v>
      </c>
      <c r="K63" s="10" t="s">
        <v>102</v>
      </c>
      <c r="L63" s="10" t="s">
        <v>103</v>
      </c>
      <c r="M63" s="11" t="s">
        <v>104</v>
      </c>
      <c r="N63" s="10" t="s">
        <v>105</v>
      </c>
      <c r="O63" s="11" t="s">
        <v>106</v>
      </c>
      <c r="P63" s="10" t="s">
        <v>107</v>
      </c>
      <c r="Q63" s="10" t="s">
        <v>108</v>
      </c>
      <c r="R63" s="10" t="s">
        <v>109</v>
      </c>
      <c r="S63" s="10" t="s">
        <v>110</v>
      </c>
      <c r="T63" s="10" t="s">
        <v>111</v>
      </c>
      <c r="U63" s="11" t="s">
        <v>112</v>
      </c>
      <c r="V63" s="10" t="s">
        <v>113</v>
      </c>
      <c r="W63" s="11" t="s">
        <v>114</v>
      </c>
      <c r="X63" s="10" t="s">
        <v>115</v>
      </c>
      <c r="Y63" s="10" t="s">
        <v>116</v>
      </c>
      <c r="Z63" s="11" t="s">
        <v>117</v>
      </c>
      <c r="AA63" s="10" t="s">
        <v>118</v>
      </c>
      <c r="AB63" s="10" t="s">
        <v>119</v>
      </c>
      <c r="AC63" s="10" t="s">
        <v>120</v>
      </c>
      <c r="AD63" s="11" t="s">
        <v>121</v>
      </c>
      <c r="AE63" s="10" t="s">
        <v>122</v>
      </c>
      <c r="AF63" s="10" t="s">
        <v>123</v>
      </c>
      <c r="AG63" s="10" t="s">
        <v>124</v>
      </c>
      <c r="AH63" s="11" t="s">
        <v>125</v>
      </c>
      <c r="AI63" s="10" t="s">
        <v>126</v>
      </c>
      <c r="AJ63" s="10" t="s">
        <v>127</v>
      </c>
      <c r="AK63" s="11" t="s">
        <v>128</v>
      </c>
      <c r="AL63" s="10" t="s">
        <v>129</v>
      </c>
      <c r="AM63" s="10" t="s">
        <v>130</v>
      </c>
      <c r="AN63" s="10" t="s">
        <v>131</v>
      </c>
      <c r="AO63" s="11" t="s">
        <v>132</v>
      </c>
      <c r="AP63" s="10" t="s">
        <v>133</v>
      </c>
      <c r="AQ63" s="10" t="s">
        <v>134</v>
      </c>
      <c r="AR63" s="11" t="s">
        <v>135</v>
      </c>
      <c r="AS63" s="10" t="s">
        <v>136</v>
      </c>
      <c r="AT63" s="10" t="s">
        <v>137</v>
      </c>
      <c r="AU63" s="10" t="s">
        <v>138</v>
      </c>
      <c r="AV63" s="10" t="s">
        <v>139</v>
      </c>
      <c r="AW63" s="11" t="s">
        <v>140</v>
      </c>
      <c r="AX63" s="10" t="s">
        <v>141</v>
      </c>
      <c r="AY63" s="11" t="s">
        <v>142</v>
      </c>
      <c r="AZ63" s="10" t="s">
        <v>143</v>
      </c>
      <c r="BA63" s="11" t="s">
        <v>144</v>
      </c>
      <c r="BB63" s="10" t="s">
        <v>145</v>
      </c>
      <c r="BC63" s="10" t="s">
        <v>146</v>
      </c>
      <c r="BD63" s="11" t="s">
        <v>147</v>
      </c>
      <c r="BE63" s="10" t="s">
        <v>148</v>
      </c>
      <c r="BF63" s="12" t="s">
        <v>149</v>
      </c>
    </row>
    <row r="64" spans="1:58" ht="24.95" customHeight="1">
      <c r="A64" s="7" t="s">
        <v>17</v>
      </c>
      <c r="B64" s="15" t="s">
        <v>150</v>
      </c>
      <c r="C64" s="17">
        <v>602</v>
      </c>
      <c r="D64" s="17">
        <v>217</v>
      </c>
      <c r="E64" s="16">
        <v>131</v>
      </c>
      <c r="F64" s="16">
        <v>229</v>
      </c>
      <c r="G64" s="17">
        <v>271</v>
      </c>
      <c r="H64" s="16">
        <v>326</v>
      </c>
      <c r="I64" s="17">
        <v>119</v>
      </c>
      <c r="J64" s="16">
        <v>158</v>
      </c>
      <c r="K64" s="16">
        <v>157</v>
      </c>
      <c r="L64" s="16">
        <v>168</v>
      </c>
      <c r="M64" s="17">
        <v>361</v>
      </c>
      <c r="N64" s="16">
        <v>186</v>
      </c>
      <c r="O64" s="17">
        <v>163</v>
      </c>
      <c r="P64" s="16">
        <v>187</v>
      </c>
      <c r="Q64" s="16">
        <v>150</v>
      </c>
      <c r="R64" s="16">
        <v>99</v>
      </c>
      <c r="S64" s="16">
        <v>349</v>
      </c>
      <c r="T64" s="16">
        <v>250</v>
      </c>
      <c r="U64" s="17">
        <v>258</v>
      </c>
      <c r="V64" s="16">
        <v>265</v>
      </c>
      <c r="W64" s="17">
        <v>151</v>
      </c>
      <c r="X64" s="16">
        <v>183</v>
      </c>
      <c r="Y64" s="16">
        <v>268</v>
      </c>
      <c r="Z64" s="17">
        <v>286</v>
      </c>
      <c r="AA64" s="16">
        <v>102</v>
      </c>
      <c r="AB64" s="16">
        <v>125</v>
      </c>
      <c r="AC64" s="16">
        <v>90</v>
      </c>
      <c r="AD64" s="17">
        <v>239</v>
      </c>
      <c r="AE64" s="16">
        <v>160</v>
      </c>
      <c r="AF64" s="16">
        <v>194</v>
      </c>
      <c r="AG64" s="16">
        <v>353</v>
      </c>
      <c r="AH64" s="17">
        <v>171</v>
      </c>
      <c r="AI64" s="16">
        <v>161</v>
      </c>
      <c r="AJ64" s="16">
        <v>256</v>
      </c>
      <c r="AK64" s="17">
        <v>423</v>
      </c>
      <c r="AL64" s="16">
        <v>177</v>
      </c>
      <c r="AM64" s="16">
        <v>235</v>
      </c>
      <c r="AN64" s="16">
        <v>385</v>
      </c>
      <c r="AO64" s="17">
        <v>102</v>
      </c>
      <c r="AP64" s="16">
        <v>190</v>
      </c>
      <c r="AQ64" s="16">
        <v>258</v>
      </c>
      <c r="AR64" s="17">
        <v>253</v>
      </c>
      <c r="AS64" s="16">
        <v>126</v>
      </c>
      <c r="AT64" s="16">
        <v>379</v>
      </c>
      <c r="AU64" s="16">
        <v>179</v>
      </c>
      <c r="AV64" s="16">
        <v>270</v>
      </c>
      <c r="AW64" s="17">
        <v>220</v>
      </c>
      <c r="AX64" s="16">
        <v>316</v>
      </c>
      <c r="AY64" s="17">
        <v>495</v>
      </c>
      <c r="AZ64" s="16">
        <v>177</v>
      </c>
      <c r="BA64" s="17">
        <v>144</v>
      </c>
      <c r="BB64" s="16">
        <v>451</v>
      </c>
      <c r="BC64" s="16">
        <v>48</v>
      </c>
      <c r="BD64" s="17">
        <v>138</v>
      </c>
      <c r="BE64" s="16">
        <v>211</v>
      </c>
      <c r="BF64" s="18">
        <v>235</v>
      </c>
    </row>
    <row r="65" spans="1:58" ht="24.95" customHeight="1">
      <c r="A65" s="6"/>
      <c r="B65" s="15"/>
      <c r="C65" s="23"/>
      <c r="D65" s="23"/>
      <c r="E65" s="22"/>
      <c r="F65" s="22"/>
      <c r="G65" s="23"/>
      <c r="H65" s="22"/>
      <c r="I65" s="23"/>
      <c r="J65" s="22"/>
      <c r="K65" s="22"/>
      <c r="L65" s="22"/>
      <c r="M65" s="23"/>
      <c r="N65" s="22"/>
      <c r="O65" s="23"/>
      <c r="P65" s="22"/>
      <c r="Q65" s="22"/>
      <c r="R65" s="22"/>
      <c r="S65" s="22"/>
      <c r="T65" s="22"/>
      <c r="U65" s="23"/>
      <c r="V65" s="22"/>
      <c r="W65" s="23"/>
      <c r="X65" s="22"/>
      <c r="Y65" s="22"/>
      <c r="Z65" s="23"/>
      <c r="AA65" s="22"/>
      <c r="AB65" s="22"/>
      <c r="AC65" s="22"/>
      <c r="AD65" s="23"/>
      <c r="AE65" s="22"/>
      <c r="AF65" s="22"/>
      <c r="AG65" s="22"/>
      <c r="AH65" s="23"/>
      <c r="AI65" s="22"/>
      <c r="AJ65" s="22"/>
      <c r="AK65" s="23"/>
      <c r="AL65" s="22"/>
      <c r="AM65" s="22"/>
      <c r="AN65" s="22"/>
      <c r="AO65" s="23"/>
      <c r="AP65" s="22"/>
      <c r="AQ65" s="22"/>
      <c r="AR65" s="23"/>
      <c r="AS65" s="22"/>
      <c r="AT65" s="22"/>
      <c r="AU65" s="22"/>
      <c r="AV65" s="22"/>
      <c r="AW65" s="23"/>
      <c r="AX65" s="22"/>
      <c r="AY65" s="23"/>
      <c r="AZ65" s="22"/>
      <c r="BA65" s="23"/>
      <c r="BB65" s="22"/>
      <c r="BC65" s="22"/>
      <c r="BD65" s="23"/>
      <c r="BE65" s="22"/>
      <c r="BF65" s="25"/>
    </row>
    <row r="66" spans="1:58" ht="24.95" customHeight="1">
      <c r="A66" s="6"/>
      <c r="B66" s="15" t="s">
        <v>180</v>
      </c>
      <c r="C66" s="32">
        <v>0</v>
      </c>
      <c r="D66" s="32" t="s">
        <v>152</v>
      </c>
      <c r="E66" s="31">
        <v>0</v>
      </c>
      <c r="F66" s="31">
        <v>0.01</v>
      </c>
      <c r="G66" s="32">
        <v>0</v>
      </c>
      <c r="H66" s="31">
        <v>0</v>
      </c>
      <c r="I66" s="32" t="s">
        <v>152</v>
      </c>
      <c r="J66" s="31">
        <v>0.01</v>
      </c>
      <c r="K66" s="31">
        <v>0</v>
      </c>
      <c r="L66" s="31">
        <v>0</v>
      </c>
      <c r="M66" s="32" t="s">
        <v>152</v>
      </c>
      <c r="N66" s="31" t="s">
        <v>152</v>
      </c>
      <c r="O66" s="32">
        <v>0</v>
      </c>
      <c r="P66" s="31">
        <v>0</v>
      </c>
      <c r="Q66" s="31">
        <v>0.01</v>
      </c>
      <c r="R66" s="31" t="s">
        <v>152</v>
      </c>
      <c r="S66" s="31">
        <v>0</v>
      </c>
      <c r="T66" s="31">
        <v>0</v>
      </c>
      <c r="U66" s="32">
        <v>0</v>
      </c>
      <c r="V66" s="31">
        <v>0.01</v>
      </c>
      <c r="W66" s="32" t="s">
        <v>152</v>
      </c>
      <c r="X66" s="31">
        <v>0</v>
      </c>
      <c r="Y66" s="31">
        <v>0.01</v>
      </c>
      <c r="Z66" s="32">
        <v>0</v>
      </c>
      <c r="AA66" s="31" t="s">
        <v>152</v>
      </c>
      <c r="AB66" s="31">
        <v>0</v>
      </c>
      <c r="AC66" s="31">
        <v>0.01</v>
      </c>
      <c r="AD66" s="32">
        <v>0</v>
      </c>
      <c r="AE66" s="31">
        <v>0.01</v>
      </c>
      <c r="AF66" s="31" t="s">
        <v>152</v>
      </c>
      <c r="AG66" s="31">
        <v>0</v>
      </c>
      <c r="AH66" s="32">
        <v>0</v>
      </c>
      <c r="AI66" s="31">
        <v>0.01</v>
      </c>
      <c r="AJ66" s="31">
        <v>0</v>
      </c>
      <c r="AK66" s="32">
        <v>0</v>
      </c>
      <c r="AL66" s="31">
        <v>0.01</v>
      </c>
      <c r="AM66" s="31">
        <v>0</v>
      </c>
      <c r="AN66" s="31">
        <v>0</v>
      </c>
      <c r="AO66" s="32" t="s">
        <v>152</v>
      </c>
      <c r="AP66" s="31" t="s">
        <v>152</v>
      </c>
      <c r="AQ66" s="31">
        <v>0.01</v>
      </c>
      <c r="AR66" s="32" t="s">
        <v>152</v>
      </c>
      <c r="AS66" s="31" t="s">
        <v>152</v>
      </c>
      <c r="AT66" s="31" t="s">
        <v>152</v>
      </c>
      <c r="AU66" s="31">
        <v>0.01</v>
      </c>
      <c r="AV66" s="31" t="s">
        <v>152</v>
      </c>
      <c r="AW66" s="32">
        <v>0.01</v>
      </c>
      <c r="AX66" s="31">
        <v>0</v>
      </c>
      <c r="AY66" s="32">
        <v>0</v>
      </c>
      <c r="AZ66" s="31" t="s">
        <v>152</v>
      </c>
      <c r="BA66" s="32" t="s">
        <v>152</v>
      </c>
      <c r="BB66" s="31">
        <v>0</v>
      </c>
      <c r="BC66" s="31" t="s">
        <v>152</v>
      </c>
      <c r="BD66" s="32" t="s">
        <v>152</v>
      </c>
      <c r="BE66" s="31">
        <v>0.01</v>
      </c>
      <c r="BF66" s="34" t="s">
        <v>152</v>
      </c>
    </row>
    <row r="67" spans="1:58" ht="24.95" customHeight="1">
      <c r="A67" s="6"/>
      <c r="B67" s="15" t="s">
        <v>181</v>
      </c>
      <c r="C67" s="32">
        <v>0.02</v>
      </c>
      <c r="D67" s="32">
        <v>0.02</v>
      </c>
      <c r="E67" s="31">
        <v>0.02</v>
      </c>
      <c r="F67" s="31">
        <v>0.02</v>
      </c>
      <c r="G67" s="32">
        <v>0.02</v>
      </c>
      <c r="H67" s="31">
        <v>0.02</v>
      </c>
      <c r="I67" s="32">
        <v>0.06</v>
      </c>
      <c r="J67" s="31">
        <v>0.01</v>
      </c>
      <c r="K67" s="31">
        <v>0.01</v>
      </c>
      <c r="L67" s="31">
        <v>0.01</v>
      </c>
      <c r="M67" s="32" t="s">
        <v>152</v>
      </c>
      <c r="N67" s="31" t="s">
        <v>152</v>
      </c>
      <c r="O67" s="32">
        <v>0</v>
      </c>
      <c r="P67" s="31">
        <v>0.02</v>
      </c>
      <c r="Q67" s="31">
        <v>0.04</v>
      </c>
      <c r="R67" s="31">
        <v>0.02</v>
      </c>
      <c r="S67" s="31">
        <v>0.01</v>
      </c>
      <c r="T67" s="31">
        <v>0.03</v>
      </c>
      <c r="U67" s="32">
        <v>0.02</v>
      </c>
      <c r="V67" s="31">
        <v>0.01</v>
      </c>
      <c r="W67" s="32">
        <v>0.01</v>
      </c>
      <c r="X67" s="31">
        <v>0.05</v>
      </c>
      <c r="Y67" s="31">
        <v>0</v>
      </c>
      <c r="Z67" s="32">
        <v>0.04</v>
      </c>
      <c r="AA67" s="31" t="s">
        <v>152</v>
      </c>
      <c r="AB67" s="31" t="s">
        <v>152</v>
      </c>
      <c r="AC67" s="31">
        <v>0.01</v>
      </c>
      <c r="AD67" s="32">
        <v>0.02</v>
      </c>
      <c r="AE67" s="31">
        <v>0.03</v>
      </c>
      <c r="AF67" s="31">
        <v>0.01</v>
      </c>
      <c r="AG67" s="31">
        <v>0.02</v>
      </c>
      <c r="AH67" s="32">
        <v>0.05</v>
      </c>
      <c r="AI67" s="31">
        <v>0.01</v>
      </c>
      <c r="AJ67" s="31">
        <v>0.01</v>
      </c>
      <c r="AK67" s="32">
        <v>0.02</v>
      </c>
      <c r="AL67" s="31">
        <v>0.02</v>
      </c>
      <c r="AM67" s="31">
        <v>0.01</v>
      </c>
      <c r="AN67" s="31">
        <v>0.01</v>
      </c>
      <c r="AO67" s="32">
        <v>0.01</v>
      </c>
      <c r="AP67" s="31">
        <v>0.01</v>
      </c>
      <c r="AQ67" s="31">
        <v>0.03</v>
      </c>
      <c r="AR67" s="32">
        <v>0.01</v>
      </c>
      <c r="AS67" s="31">
        <v>0</v>
      </c>
      <c r="AT67" s="31">
        <v>0.01</v>
      </c>
      <c r="AU67" s="31">
        <v>0.04</v>
      </c>
      <c r="AV67" s="31">
        <v>0.02</v>
      </c>
      <c r="AW67" s="32">
        <v>0.03</v>
      </c>
      <c r="AX67" s="31">
        <v>0.02</v>
      </c>
      <c r="AY67" s="32">
        <v>0.01</v>
      </c>
      <c r="AZ67" s="31">
        <v>0.02</v>
      </c>
      <c r="BA67" s="32">
        <v>0</v>
      </c>
      <c r="BB67" s="31">
        <v>0.03</v>
      </c>
      <c r="BC67" s="31" t="s">
        <v>152</v>
      </c>
      <c r="BD67" s="32">
        <v>0.03</v>
      </c>
      <c r="BE67" s="31">
        <v>0.03</v>
      </c>
      <c r="BF67" s="34">
        <v>0.01</v>
      </c>
    </row>
    <row r="68" spans="1:58" ht="24.95" customHeight="1">
      <c r="A68" s="6"/>
      <c r="B68" s="15" t="s">
        <v>182</v>
      </c>
      <c r="C68" s="32">
        <v>0.31</v>
      </c>
      <c r="D68" s="32">
        <v>0.56999999999999995</v>
      </c>
      <c r="E68" s="31">
        <v>0.35</v>
      </c>
      <c r="F68" s="31">
        <v>0.04</v>
      </c>
      <c r="G68" s="32">
        <v>0.24</v>
      </c>
      <c r="H68" s="31">
        <v>0.37</v>
      </c>
      <c r="I68" s="32">
        <v>0.41</v>
      </c>
      <c r="J68" s="31">
        <v>0.33</v>
      </c>
      <c r="K68" s="31">
        <v>0.32</v>
      </c>
      <c r="L68" s="31">
        <v>0.2</v>
      </c>
      <c r="M68" s="32" t="s">
        <v>152</v>
      </c>
      <c r="N68" s="31">
        <v>1</v>
      </c>
      <c r="O68" s="32">
        <v>0.36</v>
      </c>
      <c r="P68" s="31">
        <v>0.33</v>
      </c>
      <c r="Q68" s="31">
        <v>0.3</v>
      </c>
      <c r="R68" s="31">
        <v>0.23</v>
      </c>
      <c r="S68" s="31">
        <v>0.34</v>
      </c>
      <c r="T68" s="31">
        <v>0.27</v>
      </c>
      <c r="U68" s="32">
        <v>0.54</v>
      </c>
      <c r="V68" s="31">
        <v>7.0000000000000007E-2</v>
      </c>
      <c r="W68" s="32">
        <v>0.4</v>
      </c>
      <c r="X68" s="31">
        <v>0.4</v>
      </c>
      <c r="Y68" s="31">
        <v>0.2</v>
      </c>
      <c r="Z68" s="32">
        <v>0.39</v>
      </c>
      <c r="AA68" s="31">
        <v>0.24</v>
      </c>
      <c r="AB68" s="31">
        <v>0.18</v>
      </c>
      <c r="AC68" s="31">
        <v>0.31</v>
      </c>
      <c r="AD68" s="32">
        <v>0.17</v>
      </c>
      <c r="AE68" s="31">
        <v>0.33</v>
      </c>
      <c r="AF68" s="31">
        <v>0.47</v>
      </c>
      <c r="AG68" s="31">
        <v>0.41</v>
      </c>
      <c r="AH68" s="32">
        <v>0.22</v>
      </c>
      <c r="AI68" s="31">
        <v>0.3</v>
      </c>
      <c r="AJ68" s="31">
        <v>0.39</v>
      </c>
      <c r="AK68" s="32">
        <v>0.39</v>
      </c>
      <c r="AL68" s="31">
        <v>0.27</v>
      </c>
      <c r="AM68" s="31">
        <v>0.39</v>
      </c>
      <c r="AN68" s="31">
        <v>0.35</v>
      </c>
      <c r="AO68" s="32">
        <v>0.17</v>
      </c>
      <c r="AP68" s="31">
        <v>0.44</v>
      </c>
      <c r="AQ68" s="31">
        <v>0.3</v>
      </c>
      <c r="AR68" s="32">
        <v>0.5</v>
      </c>
      <c r="AS68" s="31">
        <v>0.28000000000000003</v>
      </c>
      <c r="AT68" s="31">
        <v>0.43</v>
      </c>
      <c r="AU68" s="31">
        <v>0.1</v>
      </c>
      <c r="AV68" s="31">
        <v>0.43</v>
      </c>
      <c r="AW68" s="32">
        <v>0.15</v>
      </c>
      <c r="AX68" s="31">
        <v>0.4</v>
      </c>
      <c r="AY68" s="32">
        <v>0.32</v>
      </c>
      <c r="AZ68" s="31">
        <v>0.36</v>
      </c>
      <c r="BA68" s="32">
        <v>0.32</v>
      </c>
      <c r="BB68" s="31">
        <v>0.31</v>
      </c>
      <c r="BC68" s="31">
        <v>0.32</v>
      </c>
      <c r="BD68" s="32">
        <v>0.2</v>
      </c>
      <c r="BE68" s="31">
        <v>0.27</v>
      </c>
      <c r="BF68" s="34">
        <v>0.42</v>
      </c>
    </row>
    <row r="69" spans="1:58" ht="24.95" customHeight="1">
      <c r="A69" s="6"/>
      <c r="B69" s="15" t="s">
        <v>183</v>
      </c>
      <c r="C69" s="32">
        <v>0.05</v>
      </c>
      <c r="D69" s="32">
        <v>0.04</v>
      </c>
      <c r="E69" s="31">
        <v>0.11</v>
      </c>
      <c r="F69" s="31">
        <v>0.03</v>
      </c>
      <c r="G69" s="32">
        <v>7.0000000000000007E-2</v>
      </c>
      <c r="H69" s="31">
        <v>0.04</v>
      </c>
      <c r="I69" s="32">
        <v>0.11</v>
      </c>
      <c r="J69" s="31">
        <v>0.05</v>
      </c>
      <c r="K69" s="31">
        <v>0.04</v>
      </c>
      <c r="L69" s="31">
        <v>0.01</v>
      </c>
      <c r="M69" s="32" t="s">
        <v>152</v>
      </c>
      <c r="N69" s="31" t="s">
        <v>152</v>
      </c>
      <c r="O69" s="32">
        <v>0.06</v>
      </c>
      <c r="P69" s="31">
        <v>0.03</v>
      </c>
      <c r="Q69" s="31">
        <v>0.06</v>
      </c>
      <c r="R69" s="31">
        <v>0.05</v>
      </c>
      <c r="S69" s="31">
        <v>0.04</v>
      </c>
      <c r="T69" s="31">
        <v>0.05</v>
      </c>
      <c r="U69" s="32">
        <v>0.06</v>
      </c>
      <c r="V69" s="31">
        <v>0.03</v>
      </c>
      <c r="W69" s="32">
        <v>0.06</v>
      </c>
      <c r="X69" s="31">
        <v>0.04</v>
      </c>
      <c r="Y69" s="31">
        <v>0.05</v>
      </c>
      <c r="Z69" s="32">
        <v>0.04</v>
      </c>
      <c r="AA69" s="31">
        <v>0.06</v>
      </c>
      <c r="AB69" s="31">
        <v>0.06</v>
      </c>
      <c r="AC69" s="31">
        <v>0.05</v>
      </c>
      <c r="AD69" s="32">
        <v>0.03</v>
      </c>
      <c r="AE69" s="31">
        <v>0.05</v>
      </c>
      <c r="AF69" s="31">
        <v>7.0000000000000007E-2</v>
      </c>
      <c r="AG69" s="31">
        <v>0.06</v>
      </c>
      <c r="AH69" s="32">
        <v>0.06</v>
      </c>
      <c r="AI69" s="31">
        <v>0.05</v>
      </c>
      <c r="AJ69" s="31">
        <v>0.04</v>
      </c>
      <c r="AK69" s="32">
        <v>0.05</v>
      </c>
      <c r="AL69" s="31">
        <v>0.05</v>
      </c>
      <c r="AM69" s="31">
        <v>0.05</v>
      </c>
      <c r="AN69" s="31">
        <v>0.06</v>
      </c>
      <c r="AO69" s="32">
        <v>0.05</v>
      </c>
      <c r="AP69" s="31">
        <v>0.04</v>
      </c>
      <c r="AQ69" s="31">
        <v>0.06</v>
      </c>
      <c r="AR69" s="32">
        <v>0.06</v>
      </c>
      <c r="AS69" s="31">
        <v>0.04</v>
      </c>
      <c r="AT69" s="31">
        <v>0.06</v>
      </c>
      <c r="AU69" s="31">
        <v>0.05</v>
      </c>
      <c r="AV69" s="31">
        <v>0.05</v>
      </c>
      <c r="AW69" s="32">
        <v>0.05</v>
      </c>
      <c r="AX69" s="31">
        <v>0.05</v>
      </c>
      <c r="AY69" s="32">
        <v>0.05</v>
      </c>
      <c r="AZ69" s="31">
        <v>0.05</v>
      </c>
      <c r="BA69" s="32">
        <v>0.08</v>
      </c>
      <c r="BB69" s="31">
        <v>0.04</v>
      </c>
      <c r="BC69" s="31">
        <v>7.0000000000000007E-2</v>
      </c>
      <c r="BD69" s="32">
        <v>0.06</v>
      </c>
      <c r="BE69" s="31">
        <v>0.05</v>
      </c>
      <c r="BF69" s="34">
        <v>0.04</v>
      </c>
    </row>
    <row r="70" spans="1:58" ht="24.95" customHeight="1">
      <c r="A70" s="6"/>
      <c r="B70" s="15" t="s">
        <v>184</v>
      </c>
      <c r="C70" s="32">
        <v>0</v>
      </c>
      <c r="D70" s="32">
        <v>0</v>
      </c>
      <c r="E70" s="31" t="s">
        <v>152</v>
      </c>
      <c r="F70" s="31" t="s">
        <v>152</v>
      </c>
      <c r="G70" s="32" t="s">
        <v>152</v>
      </c>
      <c r="H70" s="31">
        <v>0</v>
      </c>
      <c r="I70" s="32">
        <v>0</v>
      </c>
      <c r="J70" s="31" t="s">
        <v>152</v>
      </c>
      <c r="K70" s="31" t="s">
        <v>152</v>
      </c>
      <c r="L70" s="31" t="s">
        <v>152</v>
      </c>
      <c r="M70" s="32" t="s">
        <v>152</v>
      </c>
      <c r="N70" s="31" t="s">
        <v>152</v>
      </c>
      <c r="O70" s="32">
        <v>0</v>
      </c>
      <c r="P70" s="31" t="s">
        <v>152</v>
      </c>
      <c r="Q70" s="31" t="s">
        <v>152</v>
      </c>
      <c r="R70" s="31" t="s">
        <v>152</v>
      </c>
      <c r="S70" s="31">
        <v>0</v>
      </c>
      <c r="T70" s="31" t="s">
        <v>152</v>
      </c>
      <c r="U70" s="32">
        <v>0</v>
      </c>
      <c r="V70" s="31" t="s">
        <v>152</v>
      </c>
      <c r="W70" s="32" t="s">
        <v>152</v>
      </c>
      <c r="X70" s="31">
        <v>0</v>
      </c>
      <c r="Y70" s="31" t="s">
        <v>152</v>
      </c>
      <c r="Z70" s="32">
        <v>0</v>
      </c>
      <c r="AA70" s="31" t="s">
        <v>152</v>
      </c>
      <c r="AB70" s="31" t="s">
        <v>152</v>
      </c>
      <c r="AC70" s="31" t="s">
        <v>152</v>
      </c>
      <c r="AD70" s="32" t="s">
        <v>152</v>
      </c>
      <c r="AE70" s="31">
        <v>0</v>
      </c>
      <c r="AF70" s="31" t="s">
        <v>152</v>
      </c>
      <c r="AG70" s="31">
        <v>0</v>
      </c>
      <c r="AH70" s="32" t="s">
        <v>152</v>
      </c>
      <c r="AI70" s="31">
        <v>0</v>
      </c>
      <c r="AJ70" s="31" t="s">
        <v>152</v>
      </c>
      <c r="AK70" s="32">
        <v>0</v>
      </c>
      <c r="AL70" s="31" t="s">
        <v>152</v>
      </c>
      <c r="AM70" s="31">
        <v>0</v>
      </c>
      <c r="AN70" s="31">
        <v>0</v>
      </c>
      <c r="AO70" s="32" t="s">
        <v>152</v>
      </c>
      <c r="AP70" s="31" t="s">
        <v>152</v>
      </c>
      <c r="AQ70" s="31">
        <v>0</v>
      </c>
      <c r="AR70" s="32">
        <v>0</v>
      </c>
      <c r="AS70" s="31" t="s">
        <v>152</v>
      </c>
      <c r="AT70" s="31">
        <v>0</v>
      </c>
      <c r="AU70" s="31" t="s">
        <v>152</v>
      </c>
      <c r="AV70" s="31" t="s">
        <v>152</v>
      </c>
      <c r="AW70" s="32" t="s">
        <v>152</v>
      </c>
      <c r="AX70" s="31" t="s">
        <v>152</v>
      </c>
      <c r="AY70" s="32">
        <v>0</v>
      </c>
      <c r="AZ70" s="31" t="s">
        <v>152</v>
      </c>
      <c r="BA70" s="32" t="s">
        <v>152</v>
      </c>
      <c r="BB70" s="31">
        <v>0</v>
      </c>
      <c r="BC70" s="31" t="s">
        <v>152</v>
      </c>
      <c r="BD70" s="32" t="s">
        <v>152</v>
      </c>
      <c r="BE70" s="31">
        <v>0</v>
      </c>
      <c r="BF70" s="34" t="s">
        <v>152</v>
      </c>
    </row>
    <row r="71" spans="1:58" ht="24.95" customHeight="1">
      <c r="A71" s="6"/>
      <c r="B71" s="15" t="s">
        <v>104</v>
      </c>
      <c r="C71" s="32">
        <v>0.6</v>
      </c>
      <c r="D71" s="32">
        <v>0.36</v>
      </c>
      <c r="E71" s="31">
        <v>0.49</v>
      </c>
      <c r="F71" s="31">
        <v>0.89</v>
      </c>
      <c r="G71" s="32">
        <v>0.65</v>
      </c>
      <c r="H71" s="31">
        <v>0.56000000000000005</v>
      </c>
      <c r="I71" s="32">
        <v>0.4</v>
      </c>
      <c r="J71" s="31">
        <v>0.59</v>
      </c>
      <c r="K71" s="31">
        <v>0.61</v>
      </c>
      <c r="L71" s="31">
        <v>0.75</v>
      </c>
      <c r="M71" s="32">
        <v>1</v>
      </c>
      <c r="N71" s="31" t="s">
        <v>152</v>
      </c>
      <c r="O71" s="32">
        <v>0.56999999999999995</v>
      </c>
      <c r="P71" s="31">
        <v>0.6</v>
      </c>
      <c r="Q71" s="31">
        <v>0.59</v>
      </c>
      <c r="R71" s="31">
        <v>0.67</v>
      </c>
      <c r="S71" s="31">
        <v>0.59</v>
      </c>
      <c r="T71" s="31">
        <v>0.63</v>
      </c>
      <c r="U71" s="32">
        <v>0.37</v>
      </c>
      <c r="V71" s="31">
        <v>0.87</v>
      </c>
      <c r="W71" s="32">
        <v>0.53</v>
      </c>
      <c r="X71" s="31">
        <v>0.48</v>
      </c>
      <c r="Y71" s="31">
        <v>0.72</v>
      </c>
      <c r="Z71" s="32">
        <v>0.51</v>
      </c>
      <c r="AA71" s="31">
        <v>0.68</v>
      </c>
      <c r="AB71" s="31">
        <v>0.76</v>
      </c>
      <c r="AC71" s="31">
        <v>0.57999999999999996</v>
      </c>
      <c r="AD71" s="32">
        <v>0.75</v>
      </c>
      <c r="AE71" s="31">
        <v>0.56000000000000005</v>
      </c>
      <c r="AF71" s="31">
        <v>0.45</v>
      </c>
      <c r="AG71" s="31">
        <v>0.5</v>
      </c>
      <c r="AH71" s="32">
        <v>0.65</v>
      </c>
      <c r="AI71" s="31">
        <v>0.63</v>
      </c>
      <c r="AJ71" s="31">
        <v>0.54</v>
      </c>
      <c r="AK71" s="32">
        <v>0.53</v>
      </c>
      <c r="AL71" s="31">
        <v>0.64</v>
      </c>
      <c r="AM71" s="31">
        <v>0.53</v>
      </c>
      <c r="AN71" s="31">
        <v>0.56000000000000005</v>
      </c>
      <c r="AO71" s="32">
        <v>0.77</v>
      </c>
      <c r="AP71" s="31">
        <v>0.5</v>
      </c>
      <c r="AQ71" s="31">
        <v>0.57999999999999996</v>
      </c>
      <c r="AR71" s="32">
        <v>0.4</v>
      </c>
      <c r="AS71" s="31">
        <v>0.66</v>
      </c>
      <c r="AT71" s="31">
        <v>0.49</v>
      </c>
      <c r="AU71" s="31">
        <v>0.78</v>
      </c>
      <c r="AV71" s="31">
        <v>0.49</v>
      </c>
      <c r="AW71" s="32">
        <v>0.75</v>
      </c>
      <c r="AX71" s="31">
        <v>0.51</v>
      </c>
      <c r="AY71" s="32">
        <v>0.59</v>
      </c>
      <c r="AZ71" s="31">
        <v>0.56000000000000005</v>
      </c>
      <c r="BA71" s="32">
        <v>0.56999999999999995</v>
      </c>
      <c r="BB71" s="31">
        <v>0.61</v>
      </c>
      <c r="BC71" s="31">
        <v>0.57999999999999996</v>
      </c>
      <c r="BD71" s="32">
        <v>0.7</v>
      </c>
      <c r="BE71" s="31">
        <v>0.63</v>
      </c>
      <c r="BF71" s="34">
        <v>0.51</v>
      </c>
    </row>
    <row r="72" spans="1:58" ht="24.95" customHeight="1">
      <c r="A72" s="6"/>
      <c r="B72" s="15" t="s">
        <v>185</v>
      </c>
      <c r="C72" s="32">
        <v>0.01</v>
      </c>
      <c r="D72" s="32">
        <v>0.01</v>
      </c>
      <c r="E72" s="31">
        <v>0.02</v>
      </c>
      <c r="F72" s="31">
        <v>0.01</v>
      </c>
      <c r="G72" s="32">
        <v>0.01</v>
      </c>
      <c r="H72" s="31">
        <v>0.01</v>
      </c>
      <c r="I72" s="32">
        <v>0.02</v>
      </c>
      <c r="J72" s="31">
        <v>0.01</v>
      </c>
      <c r="K72" s="31">
        <v>0.01</v>
      </c>
      <c r="L72" s="31">
        <v>0.02</v>
      </c>
      <c r="M72" s="32" t="s">
        <v>152</v>
      </c>
      <c r="N72" s="31" t="s">
        <v>152</v>
      </c>
      <c r="O72" s="32">
        <v>0.01</v>
      </c>
      <c r="P72" s="31">
        <v>0.02</v>
      </c>
      <c r="Q72" s="31">
        <v>0</v>
      </c>
      <c r="R72" s="31">
        <v>0.03</v>
      </c>
      <c r="S72" s="31">
        <v>0.01</v>
      </c>
      <c r="T72" s="31">
        <v>0.01</v>
      </c>
      <c r="U72" s="32">
        <v>0.01</v>
      </c>
      <c r="V72" s="31">
        <v>0.01</v>
      </c>
      <c r="W72" s="32">
        <v>0.01</v>
      </c>
      <c r="X72" s="31">
        <v>0.01</v>
      </c>
      <c r="Y72" s="31">
        <v>0.02</v>
      </c>
      <c r="Z72" s="32">
        <v>0.01</v>
      </c>
      <c r="AA72" s="31">
        <v>0.02</v>
      </c>
      <c r="AB72" s="31">
        <v>0</v>
      </c>
      <c r="AC72" s="31">
        <v>0.04</v>
      </c>
      <c r="AD72" s="32">
        <v>0.01</v>
      </c>
      <c r="AE72" s="31">
        <v>0.02</v>
      </c>
      <c r="AF72" s="31">
        <v>0.01</v>
      </c>
      <c r="AG72" s="31">
        <v>0.01</v>
      </c>
      <c r="AH72" s="32">
        <v>0.02</v>
      </c>
      <c r="AI72" s="31" t="s">
        <v>152</v>
      </c>
      <c r="AJ72" s="31">
        <v>0.02</v>
      </c>
      <c r="AK72" s="32">
        <v>0.01</v>
      </c>
      <c r="AL72" s="31">
        <v>0.01</v>
      </c>
      <c r="AM72" s="31">
        <v>0.01</v>
      </c>
      <c r="AN72" s="31">
        <v>0.01</v>
      </c>
      <c r="AO72" s="32">
        <v>0</v>
      </c>
      <c r="AP72" s="31">
        <v>0.01</v>
      </c>
      <c r="AQ72" s="31">
        <v>0.02</v>
      </c>
      <c r="AR72" s="32">
        <v>0.02</v>
      </c>
      <c r="AS72" s="31" t="s">
        <v>152</v>
      </c>
      <c r="AT72" s="31">
        <v>0.01</v>
      </c>
      <c r="AU72" s="31">
        <v>0.01</v>
      </c>
      <c r="AV72" s="31">
        <v>0.01</v>
      </c>
      <c r="AW72" s="32">
        <v>0.01</v>
      </c>
      <c r="AX72" s="31">
        <v>0.02</v>
      </c>
      <c r="AY72" s="32">
        <v>0.02</v>
      </c>
      <c r="AZ72" s="31">
        <v>0.01</v>
      </c>
      <c r="BA72" s="32">
        <v>0.02</v>
      </c>
      <c r="BB72" s="31">
        <v>0.01</v>
      </c>
      <c r="BC72" s="31">
        <v>0.03</v>
      </c>
      <c r="BD72" s="32">
        <v>0.01</v>
      </c>
      <c r="BE72" s="31">
        <v>0.01</v>
      </c>
      <c r="BF72" s="34">
        <v>0.02</v>
      </c>
    </row>
    <row r="73" spans="1:58" ht="24.95" customHeight="1">
      <c r="A73" s="8"/>
      <c r="B73" s="15" t="s">
        <v>186</v>
      </c>
      <c r="C73" s="39">
        <v>0</v>
      </c>
      <c r="D73" s="39" t="s">
        <v>152</v>
      </c>
      <c r="E73" s="35">
        <v>0.01</v>
      </c>
      <c r="F73" s="35">
        <v>0</v>
      </c>
      <c r="G73" s="39">
        <v>0</v>
      </c>
      <c r="H73" s="35">
        <v>0</v>
      </c>
      <c r="I73" s="39" t="s">
        <v>152</v>
      </c>
      <c r="J73" s="35" t="s">
        <v>152</v>
      </c>
      <c r="K73" s="35">
        <v>0.01</v>
      </c>
      <c r="L73" s="35">
        <v>0</v>
      </c>
      <c r="M73" s="39" t="s">
        <v>152</v>
      </c>
      <c r="N73" s="35" t="s">
        <v>152</v>
      </c>
      <c r="O73" s="39" t="s">
        <v>152</v>
      </c>
      <c r="P73" s="35">
        <v>0</v>
      </c>
      <c r="Q73" s="35" t="s">
        <v>152</v>
      </c>
      <c r="R73" s="35">
        <v>0</v>
      </c>
      <c r="S73" s="35">
        <v>0</v>
      </c>
      <c r="T73" s="35">
        <v>0</v>
      </c>
      <c r="U73" s="39" t="s">
        <v>152</v>
      </c>
      <c r="V73" s="35">
        <v>0.01</v>
      </c>
      <c r="W73" s="39" t="s">
        <v>152</v>
      </c>
      <c r="X73" s="35">
        <v>0.01</v>
      </c>
      <c r="Y73" s="35" t="s">
        <v>152</v>
      </c>
      <c r="Z73" s="39">
        <v>0.01</v>
      </c>
      <c r="AA73" s="35" t="s">
        <v>152</v>
      </c>
      <c r="AB73" s="35" t="s">
        <v>152</v>
      </c>
      <c r="AC73" s="35" t="s">
        <v>152</v>
      </c>
      <c r="AD73" s="39">
        <v>0</v>
      </c>
      <c r="AE73" s="35">
        <v>0.01</v>
      </c>
      <c r="AF73" s="35" t="s">
        <v>152</v>
      </c>
      <c r="AG73" s="35">
        <v>0</v>
      </c>
      <c r="AH73" s="39" t="s">
        <v>152</v>
      </c>
      <c r="AI73" s="35">
        <v>0</v>
      </c>
      <c r="AJ73" s="35">
        <v>0</v>
      </c>
      <c r="AK73" s="39">
        <v>0</v>
      </c>
      <c r="AL73" s="35" t="s">
        <v>152</v>
      </c>
      <c r="AM73" s="35">
        <v>0</v>
      </c>
      <c r="AN73" s="35">
        <v>0</v>
      </c>
      <c r="AO73" s="39" t="s">
        <v>152</v>
      </c>
      <c r="AP73" s="35" t="s">
        <v>152</v>
      </c>
      <c r="AQ73" s="35">
        <v>0</v>
      </c>
      <c r="AR73" s="39">
        <v>0</v>
      </c>
      <c r="AS73" s="35">
        <v>0.01</v>
      </c>
      <c r="AT73" s="35">
        <v>0</v>
      </c>
      <c r="AU73" s="35" t="s">
        <v>152</v>
      </c>
      <c r="AV73" s="35">
        <v>0</v>
      </c>
      <c r="AW73" s="39">
        <v>0</v>
      </c>
      <c r="AX73" s="35" t="s">
        <v>152</v>
      </c>
      <c r="AY73" s="39">
        <v>0</v>
      </c>
      <c r="AZ73" s="35">
        <v>0</v>
      </c>
      <c r="BA73" s="39">
        <v>0.01</v>
      </c>
      <c r="BB73" s="35">
        <v>0</v>
      </c>
      <c r="BC73" s="35" t="s">
        <v>152</v>
      </c>
      <c r="BD73" s="39">
        <v>0</v>
      </c>
      <c r="BE73" s="35">
        <v>0</v>
      </c>
      <c r="BF73" s="38">
        <v>0</v>
      </c>
    </row>
    <row r="75" spans="1:58" ht="24.95" customHeight="1">
      <c r="A75" s="1"/>
      <c r="B75" s="1" t="s">
        <v>18</v>
      </c>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row>
    <row r="76" spans="1:58" ht="24.9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row>
    <row r="77" spans="1:58" ht="24.95" customHeight="1">
      <c r="A77" s="2" t="s">
        <v>75</v>
      </c>
      <c r="B77" s="3"/>
      <c r="C77" s="69" t="s">
        <v>74</v>
      </c>
      <c r="D77" s="66" t="s">
        <v>76</v>
      </c>
      <c r="E77" s="68"/>
      <c r="F77" s="67"/>
      <c r="G77" s="66" t="s">
        <v>77</v>
      </c>
      <c r="H77" s="67"/>
      <c r="I77" s="66" t="s">
        <v>78</v>
      </c>
      <c r="J77" s="68"/>
      <c r="K77" s="68"/>
      <c r="L77" s="67"/>
      <c r="M77" s="66" t="s">
        <v>79</v>
      </c>
      <c r="N77" s="67"/>
      <c r="O77" s="66" t="s">
        <v>80</v>
      </c>
      <c r="P77" s="68"/>
      <c r="Q77" s="68"/>
      <c r="R77" s="68"/>
      <c r="S77" s="68"/>
      <c r="T77" s="67"/>
      <c r="U77" s="66" t="s">
        <v>81</v>
      </c>
      <c r="V77" s="67"/>
      <c r="W77" s="66" t="s">
        <v>82</v>
      </c>
      <c r="X77" s="68"/>
      <c r="Y77" s="67"/>
      <c r="Z77" s="66" t="s">
        <v>83</v>
      </c>
      <c r="AA77" s="68"/>
      <c r="AB77" s="68"/>
      <c r="AC77" s="67"/>
      <c r="AD77" s="66" t="s">
        <v>84</v>
      </c>
      <c r="AE77" s="68"/>
      <c r="AF77" s="68"/>
      <c r="AG77" s="67"/>
      <c r="AH77" s="66" t="s">
        <v>85</v>
      </c>
      <c r="AI77" s="68"/>
      <c r="AJ77" s="67"/>
      <c r="AK77" s="66" t="s">
        <v>86</v>
      </c>
      <c r="AL77" s="68"/>
      <c r="AM77" s="68"/>
      <c r="AN77" s="67"/>
      <c r="AO77" s="66" t="s">
        <v>87</v>
      </c>
      <c r="AP77" s="68"/>
      <c r="AQ77" s="67"/>
      <c r="AR77" s="66" t="s">
        <v>88</v>
      </c>
      <c r="AS77" s="68"/>
      <c r="AT77" s="68"/>
      <c r="AU77" s="67"/>
      <c r="AV77" s="65" t="s">
        <v>89</v>
      </c>
      <c r="AW77" s="66" t="s">
        <v>90</v>
      </c>
      <c r="AX77" s="67"/>
      <c r="AY77" s="66" t="s">
        <v>91</v>
      </c>
      <c r="AZ77" s="67"/>
      <c r="BA77" s="66" t="s">
        <v>92</v>
      </c>
      <c r="BB77" s="68"/>
      <c r="BC77" s="67"/>
      <c r="BD77" s="66" t="s">
        <v>93</v>
      </c>
      <c r="BE77" s="68"/>
      <c r="BF77" s="67"/>
    </row>
    <row r="78" spans="1:58" ht="24.95" customHeight="1">
      <c r="A78" s="5"/>
      <c r="B78" s="4"/>
      <c r="C78" s="11" t="s">
        <v>94</v>
      </c>
      <c r="D78" s="11" t="s">
        <v>95</v>
      </c>
      <c r="E78" s="10" t="s">
        <v>96</v>
      </c>
      <c r="F78" s="10" t="s">
        <v>97</v>
      </c>
      <c r="G78" s="11" t="s">
        <v>98</v>
      </c>
      <c r="H78" s="10" t="s">
        <v>99</v>
      </c>
      <c r="I78" s="11" t="s">
        <v>100</v>
      </c>
      <c r="J78" s="10" t="s">
        <v>101</v>
      </c>
      <c r="K78" s="10" t="s">
        <v>102</v>
      </c>
      <c r="L78" s="10" t="s">
        <v>103</v>
      </c>
      <c r="M78" s="11" t="s">
        <v>104</v>
      </c>
      <c r="N78" s="10" t="s">
        <v>105</v>
      </c>
      <c r="O78" s="11" t="s">
        <v>106</v>
      </c>
      <c r="P78" s="10" t="s">
        <v>107</v>
      </c>
      <c r="Q78" s="10" t="s">
        <v>108</v>
      </c>
      <c r="R78" s="10" t="s">
        <v>109</v>
      </c>
      <c r="S78" s="10" t="s">
        <v>110</v>
      </c>
      <c r="T78" s="10" t="s">
        <v>111</v>
      </c>
      <c r="U78" s="11" t="s">
        <v>112</v>
      </c>
      <c r="V78" s="10" t="s">
        <v>113</v>
      </c>
      <c r="W78" s="11" t="s">
        <v>114</v>
      </c>
      <c r="X78" s="10" t="s">
        <v>115</v>
      </c>
      <c r="Y78" s="10" t="s">
        <v>116</v>
      </c>
      <c r="Z78" s="11" t="s">
        <v>117</v>
      </c>
      <c r="AA78" s="10" t="s">
        <v>118</v>
      </c>
      <c r="AB78" s="10" t="s">
        <v>119</v>
      </c>
      <c r="AC78" s="10" t="s">
        <v>120</v>
      </c>
      <c r="AD78" s="11" t="s">
        <v>121</v>
      </c>
      <c r="AE78" s="10" t="s">
        <v>122</v>
      </c>
      <c r="AF78" s="10" t="s">
        <v>123</v>
      </c>
      <c r="AG78" s="10" t="s">
        <v>124</v>
      </c>
      <c r="AH78" s="11" t="s">
        <v>125</v>
      </c>
      <c r="AI78" s="10" t="s">
        <v>126</v>
      </c>
      <c r="AJ78" s="10" t="s">
        <v>127</v>
      </c>
      <c r="AK78" s="11" t="s">
        <v>128</v>
      </c>
      <c r="AL78" s="10" t="s">
        <v>129</v>
      </c>
      <c r="AM78" s="10" t="s">
        <v>130</v>
      </c>
      <c r="AN78" s="10" t="s">
        <v>131</v>
      </c>
      <c r="AO78" s="11" t="s">
        <v>132</v>
      </c>
      <c r="AP78" s="10" t="s">
        <v>133</v>
      </c>
      <c r="AQ78" s="10" t="s">
        <v>134</v>
      </c>
      <c r="AR78" s="11" t="s">
        <v>135</v>
      </c>
      <c r="AS78" s="10" t="s">
        <v>136</v>
      </c>
      <c r="AT78" s="10" t="s">
        <v>137</v>
      </c>
      <c r="AU78" s="10" t="s">
        <v>138</v>
      </c>
      <c r="AV78" s="10" t="s">
        <v>139</v>
      </c>
      <c r="AW78" s="11" t="s">
        <v>140</v>
      </c>
      <c r="AX78" s="10" t="s">
        <v>141</v>
      </c>
      <c r="AY78" s="11" t="s">
        <v>142</v>
      </c>
      <c r="AZ78" s="10" t="s">
        <v>143</v>
      </c>
      <c r="BA78" s="11" t="s">
        <v>144</v>
      </c>
      <c r="BB78" s="10" t="s">
        <v>145</v>
      </c>
      <c r="BC78" s="10" t="s">
        <v>146</v>
      </c>
      <c r="BD78" s="11" t="s">
        <v>147</v>
      </c>
      <c r="BE78" s="10" t="s">
        <v>148</v>
      </c>
      <c r="BF78" s="12" t="s">
        <v>149</v>
      </c>
    </row>
    <row r="79" spans="1:58" ht="24.95" customHeight="1">
      <c r="A79" s="7" t="s">
        <v>18</v>
      </c>
      <c r="B79" s="15" t="s">
        <v>150</v>
      </c>
      <c r="C79" s="17">
        <v>602</v>
      </c>
      <c r="D79" s="17">
        <v>217</v>
      </c>
      <c r="E79" s="16">
        <v>131</v>
      </c>
      <c r="F79" s="16">
        <v>229</v>
      </c>
      <c r="G79" s="17">
        <v>271</v>
      </c>
      <c r="H79" s="16">
        <v>326</v>
      </c>
      <c r="I79" s="17">
        <v>119</v>
      </c>
      <c r="J79" s="16">
        <v>158</v>
      </c>
      <c r="K79" s="16">
        <v>157</v>
      </c>
      <c r="L79" s="16">
        <v>168</v>
      </c>
      <c r="M79" s="17">
        <v>361</v>
      </c>
      <c r="N79" s="16">
        <v>186</v>
      </c>
      <c r="O79" s="17">
        <v>163</v>
      </c>
      <c r="P79" s="16">
        <v>187</v>
      </c>
      <c r="Q79" s="16">
        <v>150</v>
      </c>
      <c r="R79" s="16">
        <v>99</v>
      </c>
      <c r="S79" s="16">
        <v>349</v>
      </c>
      <c r="T79" s="16">
        <v>250</v>
      </c>
      <c r="U79" s="17">
        <v>258</v>
      </c>
      <c r="V79" s="16">
        <v>265</v>
      </c>
      <c r="W79" s="17">
        <v>151</v>
      </c>
      <c r="X79" s="16">
        <v>183</v>
      </c>
      <c r="Y79" s="16">
        <v>268</v>
      </c>
      <c r="Z79" s="17">
        <v>286</v>
      </c>
      <c r="AA79" s="16">
        <v>102</v>
      </c>
      <c r="AB79" s="16">
        <v>125</v>
      </c>
      <c r="AC79" s="16">
        <v>90</v>
      </c>
      <c r="AD79" s="17">
        <v>239</v>
      </c>
      <c r="AE79" s="16">
        <v>160</v>
      </c>
      <c r="AF79" s="16">
        <v>194</v>
      </c>
      <c r="AG79" s="16">
        <v>353</v>
      </c>
      <c r="AH79" s="17">
        <v>171</v>
      </c>
      <c r="AI79" s="16">
        <v>161</v>
      </c>
      <c r="AJ79" s="16">
        <v>256</v>
      </c>
      <c r="AK79" s="17">
        <v>423</v>
      </c>
      <c r="AL79" s="16">
        <v>177</v>
      </c>
      <c r="AM79" s="16">
        <v>235</v>
      </c>
      <c r="AN79" s="16">
        <v>385</v>
      </c>
      <c r="AO79" s="17">
        <v>102</v>
      </c>
      <c r="AP79" s="16">
        <v>190</v>
      </c>
      <c r="AQ79" s="16">
        <v>258</v>
      </c>
      <c r="AR79" s="17">
        <v>253</v>
      </c>
      <c r="AS79" s="16">
        <v>126</v>
      </c>
      <c r="AT79" s="16">
        <v>379</v>
      </c>
      <c r="AU79" s="16">
        <v>179</v>
      </c>
      <c r="AV79" s="16">
        <v>270</v>
      </c>
      <c r="AW79" s="17">
        <v>220</v>
      </c>
      <c r="AX79" s="16">
        <v>316</v>
      </c>
      <c r="AY79" s="17">
        <v>495</v>
      </c>
      <c r="AZ79" s="16">
        <v>177</v>
      </c>
      <c r="BA79" s="17">
        <v>144</v>
      </c>
      <c r="BB79" s="16">
        <v>451</v>
      </c>
      <c r="BC79" s="16">
        <v>48</v>
      </c>
      <c r="BD79" s="17">
        <v>138</v>
      </c>
      <c r="BE79" s="16">
        <v>211</v>
      </c>
      <c r="BF79" s="18">
        <v>235</v>
      </c>
    </row>
    <row r="80" spans="1:58" ht="24.95" customHeight="1">
      <c r="A80" s="6"/>
      <c r="B80" s="15"/>
      <c r="C80" s="23"/>
      <c r="D80" s="23"/>
      <c r="E80" s="22"/>
      <c r="F80" s="22"/>
      <c r="G80" s="23"/>
      <c r="H80" s="22"/>
      <c r="I80" s="23"/>
      <c r="J80" s="22"/>
      <c r="K80" s="22"/>
      <c r="L80" s="22"/>
      <c r="M80" s="23"/>
      <c r="N80" s="22"/>
      <c r="O80" s="23"/>
      <c r="P80" s="22"/>
      <c r="Q80" s="22"/>
      <c r="R80" s="22"/>
      <c r="S80" s="22"/>
      <c r="T80" s="22"/>
      <c r="U80" s="23"/>
      <c r="V80" s="22"/>
      <c r="W80" s="23"/>
      <c r="X80" s="22"/>
      <c r="Y80" s="22"/>
      <c r="Z80" s="23"/>
      <c r="AA80" s="22"/>
      <c r="AB80" s="22"/>
      <c r="AC80" s="22"/>
      <c r="AD80" s="23"/>
      <c r="AE80" s="22"/>
      <c r="AF80" s="22"/>
      <c r="AG80" s="22"/>
      <c r="AH80" s="23"/>
      <c r="AI80" s="22"/>
      <c r="AJ80" s="22"/>
      <c r="AK80" s="23"/>
      <c r="AL80" s="22"/>
      <c r="AM80" s="22"/>
      <c r="AN80" s="22"/>
      <c r="AO80" s="23"/>
      <c r="AP80" s="22"/>
      <c r="AQ80" s="22"/>
      <c r="AR80" s="23"/>
      <c r="AS80" s="22"/>
      <c r="AT80" s="22"/>
      <c r="AU80" s="22"/>
      <c r="AV80" s="22"/>
      <c r="AW80" s="23"/>
      <c r="AX80" s="22"/>
      <c r="AY80" s="23"/>
      <c r="AZ80" s="22"/>
      <c r="BA80" s="23"/>
      <c r="BB80" s="22"/>
      <c r="BC80" s="22"/>
      <c r="BD80" s="23"/>
      <c r="BE80" s="22"/>
      <c r="BF80" s="25"/>
    </row>
    <row r="81" spans="1:58" ht="24.95" customHeight="1">
      <c r="A81" s="6"/>
      <c r="B81" s="15" t="s">
        <v>187</v>
      </c>
      <c r="C81" s="49">
        <v>0.27</v>
      </c>
      <c r="D81" s="49">
        <v>0.23</v>
      </c>
      <c r="E81" s="50">
        <v>0.3</v>
      </c>
      <c r="F81" s="50">
        <v>0.28999999999999998</v>
      </c>
      <c r="G81" s="49">
        <v>0.28999999999999998</v>
      </c>
      <c r="H81" s="50">
        <v>0.25</v>
      </c>
      <c r="I81" s="49">
        <v>0.38</v>
      </c>
      <c r="J81" s="50">
        <v>0.25</v>
      </c>
      <c r="K81" s="50">
        <v>0.22</v>
      </c>
      <c r="L81" s="50">
        <v>0.26</v>
      </c>
      <c r="M81" s="49">
        <v>0.26</v>
      </c>
      <c r="N81" s="50">
        <v>0.31</v>
      </c>
      <c r="O81" s="49">
        <v>1</v>
      </c>
      <c r="P81" s="22" t="s">
        <v>152</v>
      </c>
      <c r="Q81" s="22" t="s">
        <v>152</v>
      </c>
      <c r="R81" s="22" t="s">
        <v>152</v>
      </c>
      <c r="S81" s="50">
        <v>0.47</v>
      </c>
      <c r="T81" s="22" t="s">
        <v>152</v>
      </c>
      <c r="U81" s="49">
        <v>0.2</v>
      </c>
      <c r="V81" s="50">
        <v>0.25</v>
      </c>
      <c r="W81" s="49">
        <v>0.18</v>
      </c>
      <c r="X81" s="50">
        <v>0.25</v>
      </c>
      <c r="Y81" s="50">
        <v>0.34</v>
      </c>
      <c r="Z81" s="49">
        <v>0.22</v>
      </c>
      <c r="AA81" s="50">
        <v>0.24</v>
      </c>
      <c r="AB81" s="50">
        <v>0.4</v>
      </c>
      <c r="AC81" s="50">
        <v>0.28999999999999998</v>
      </c>
      <c r="AD81" s="49">
        <v>0.26</v>
      </c>
      <c r="AE81" s="50">
        <v>0.31</v>
      </c>
      <c r="AF81" s="50">
        <v>0.25</v>
      </c>
      <c r="AG81" s="50">
        <v>0.28000000000000003</v>
      </c>
      <c r="AH81" s="49">
        <v>0.28000000000000003</v>
      </c>
      <c r="AI81" s="50">
        <v>0.27</v>
      </c>
      <c r="AJ81" s="50">
        <v>0.26</v>
      </c>
      <c r="AK81" s="49">
        <v>0.32</v>
      </c>
      <c r="AL81" s="50">
        <v>0.22</v>
      </c>
      <c r="AM81" s="50">
        <v>0.27</v>
      </c>
      <c r="AN81" s="50">
        <v>0.26</v>
      </c>
      <c r="AO81" s="49">
        <v>0.35</v>
      </c>
      <c r="AP81" s="50">
        <v>0.26</v>
      </c>
      <c r="AQ81" s="50">
        <v>0.26</v>
      </c>
      <c r="AR81" s="49">
        <v>0.27</v>
      </c>
      <c r="AS81" s="50">
        <v>0.31</v>
      </c>
      <c r="AT81" s="50">
        <v>0.28000000000000003</v>
      </c>
      <c r="AU81" s="50">
        <v>0.26</v>
      </c>
      <c r="AV81" s="50">
        <v>0.25</v>
      </c>
      <c r="AW81" s="49">
        <v>0.28000000000000003</v>
      </c>
      <c r="AX81" s="50">
        <v>0.24</v>
      </c>
      <c r="AY81" s="49">
        <v>0.26</v>
      </c>
      <c r="AZ81" s="50">
        <v>0.25</v>
      </c>
      <c r="BA81" s="49">
        <v>0.25</v>
      </c>
      <c r="BB81" s="50">
        <v>0.27</v>
      </c>
      <c r="BC81" s="50">
        <v>0.32</v>
      </c>
      <c r="BD81" s="49">
        <v>0.2</v>
      </c>
      <c r="BE81" s="50">
        <v>0.22</v>
      </c>
      <c r="BF81" s="51">
        <v>0.34</v>
      </c>
    </row>
    <row r="82" spans="1:58" ht="24.95" customHeight="1">
      <c r="A82" s="6"/>
      <c r="B82" s="15" t="s">
        <v>188</v>
      </c>
      <c r="C82" s="49">
        <v>0.31</v>
      </c>
      <c r="D82" s="49">
        <v>0.36</v>
      </c>
      <c r="E82" s="50">
        <v>0.25</v>
      </c>
      <c r="F82" s="50">
        <v>0.31</v>
      </c>
      <c r="G82" s="49">
        <v>0.31</v>
      </c>
      <c r="H82" s="50">
        <v>0.31</v>
      </c>
      <c r="I82" s="49">
        <v>0.3</v>
      </c>
      <c r="J82" s="50">
        <v>0.3</v>
      </c>
      <c r="K82" s="50">
        <v>0.35</v>
      </c>
      <c r="L82" s="50">
        <v>0.3</v>
      </c>
      <c r="M82" s="49">
        <v>0.31</v>
      </c>
      <c r="N82" s="50">
        <v>0.33</v>
      </c>
      <c r="O82" s="23" t="s">
        <v>152</v>
      </c>
      <c r="P82" s="50">
        <v>1</v>
      </c>
      <c r="Q82" s="22" t="s">
        <v>152</v>
      </c>
      <c r="R82" s="22" t="s">
        <v>152</v>
      </c>
      <c r="S82" s="50">
        <v>0.53</v>
      </c>
      <c r="T82" s="22" t="s">
        <v>152</v>
      </c>
      <c r="U82" s="49">
        <v>0.34</v>
      </c>
      <c r="V82" s="50">
        <v>0.32</v>
      </c>
      <c r="W82" s="49">
        <v>0.3</v>
      </c>
      <c r="X82" s="50">
        <v>0.28000000000000003</v>
      </c>
      <c r="Y82" s="50">
        <v>0.34</v>
      </c>
      <c r="Z82" s="49">
        <v>0.25</v>
      </c>
      <c r="AA82" s="50">
        <v>0.45</v>
      </c>
      <c r="AB82" s="50">
        <v>0.3</v>
      </c>
      <c r="AC82" s="50">
        <v>0.35</v>
      </c>
      <c r="AD82" s="49">
        <v>0.32</v>
      </c>
      <c r="AE82" s="50">
        <v>0.26</v>
      </c>
      <c r="AF82" s="50">
        <v>0.33</v>
      </c>
      <c r="AG82" s="50">
        <v>0.3</v>
      </c>
      <c r="AH82" s="49">
        <v>0.28000000000000003</v>
      </c>
      <c r="AI82" s="50">
        <v>0.31</v>
      </c>
      <c r="AJ82" s="50">
        <v>0.33</v>
      </c>
      <c r="AK82" s="49">
        <v>0.3</v>
      </c>
      <c r="AL82" s="50">
        <v>0.3</v>
      </c>
      <c r="AM82" s="50">
        <v>0.35</v>
      </c>
      <c r="AN82" s="50">
        <v>0.31</v>
      </c>
      <c r="AO82" s="49">
        <v>0.21</v>
      </c>
      <c r="AP82" s="50">
        <v>0.34</v>
      </c>
      <c r="AQ82" s="50">
        <v>0.3</v>
      </c>
      <c r="AR82" s="49">
        <v>0.31</v>
      </c>
      <c r="AS82" s="50">
        <v>0.28000000000000003</v>
      </c>
      <c r="AT82" s="50">
        <v>0.3</v>
      </c>
      <c r="AU82" s="50">
        <v>0.34</v>
      </c>
      <c r="AV82" s="50">
        <v>0.32</v>
      </c>
      <c r="AW82" s="49">
        <v>0.32</v>
      </c>
      <c r="AX82" s="50">
        <v>0.28000000000000003</v>
      </c>
      <c r="AY82" s="49">
        <v>0.31</v>
      </c>
      <c r="AZ82" s="50">
        <v>0.33</v>
      </c>
      <c r="BA82" s="49">
        <v>0.37</v>
      </c>
      <c r="BB82" s="50">
        <v>0.28999999999999998</v>
      </c>
      <c r="BC82" s="50">
        <v>0.36</v>
      </c>
      <c r="BD82" s="49">
        <v>0.21</v>
      </c>
      <c r="BE82" s="50">
        <v>0.31</v>
      </c>
      <c r="BF82" s="51">
        <v>0.38</v>
      </c>
    </row>
    <row r="83" spans="1:58" ht="24.95" customHeight="1">
      <c r="A83" s="6"/>
      <c r="B83" s="15" t="s">
        <v>189</v>
      </c>
      <c r="C83" s="49">
        <v>0.25</v>
      </c>
      <c r="D83" s="49">
        <v>0.25</v>
      </c>
      <c r="E83" s="50">
        <v>0.27</v>
      </c>
      <c r="F83" s="50">
        <v>0.25</v>
      </c>
      <c r="G83" s="49">
        <v>0.25</v>
      </c>
      <c r="H83" s="50">
        <v>0.25</v>
      </c>
      <c r="I83" s="49">
        <v>0.2</v>
      </c>
      <c r="J83" s="50">
        <v>0.26</v>
      </c>
      <c r="K83" s="50">
        <v>0.27</v>
      </c>
      <c r="L83" s="50">
        <v>0.26</v>
      </c>
      <c r="M83" s="49">
        <v>0.25</v>
      </c>
      <c r="N83" s="50">
        <v>0.24</v>
      </c>
      <c r="O83" s="23" t="s">
        <v>152</v>
      </c>
      <c r="P83" s="22" t="s">
        <v>152</v>
      </c>
      <c r="Q83" s="50">
        <v>1</v>
      </c>
      <c r="R83" s="22" t="s">
        <v>152</v>
      </c>
      <c r="S83" s="22" t="s">
        <v>152</v>
      </c>
      <c r="T83" s="50">
        <v>0.6</v>
      </c>
      <c r="U83" s="49">
        <v>0.26</v>
      </c>
      <c r="V83" s="50">
        <v>0.26</v>
      </c>
      <c r="W83" s="49">
        <v>0.28000000000000003</v>
      </c>
      <c r="X83" s="50">
        <v>0.3</v>
      </c>
      <c r="Y83" s="50">
        <v>0.2</v>
      </c>
      <c r="Z83" s="49">
        <v>0.33</v>
      </c>
      <c r="AA83" s="50">
        <v>0.16</v>
      </c>
      <c r="AB83" s="50">
        <v>0.18</v>
      </c>
      <c r="AC83" s="50">
        <v>0.21</v>
      </c>
      <c r="AD83" s="49">
        <v>0.27</v>
      </c>
      <c r="AE83" s="50">
        <v>0.21</v>
      </c>
      <c r="AF83" s="50">
        <v>0.27</v>
      </c>
      <c r="AG83" s="50">
        <v>0.24</v>
      </c>
      <c r="AH83" s="49">
        <v>0.3</v>
      </c>
      <c r="AI83" s="50">
        <v>0.25</v>
      </c>
      <c r="AJ83" s="50">
        <v>0.22</v>
      </c>
      <c r="AK83" s="49">
        <v>0.23</v>
      </c>
      <c r="AL83" s="50">
        <v>0.28999999999999998</v>
      </c>
      <c r="AM83" s="50">
        <v>0.21</v>
      </c>
      <c r="AN83" s="50">
        <v>0.24</v>
      </c>
      <c r="AO83" s="49">
        <v>0.31</v>
      </c>
      <c r="AP83" s="50">
        <v>0.2</v>
      </c>
      <c r="AQ83" s="50">
        <v>0.28000000000000003</v>
      </c>
      <c r="AR83" s="49">
        <v>0.26</v>
      </c>
      <c r="AS83" s="50">
        <v>0.22</v>
      </c>
      <c r="AT83" s="50">
        <v>0.25</v>
      </c>
      <c r="AU83" s="50">
        <v>0.24</v>
      </c>
      <c r="AV83" s="50">
        <v>0.22</v>
      </c>
      <c r="AW83" s="49">
        <v>0.23</v>
      </c>
      <c r="AX83" s="50">
        <v>0.28000000000000003</v>
      </c>
      <c r="AY83" s="49">
        <v>0.25</v>
      </c>
      <c r="AZ83" s="50">
        <v>0.2</v>
      </c>
      <c r="BA83" s="49">
        <v>0.23</v>
      </c>
      <c r="BB83" s="50">
        <v>0.26</v>
      </c>
      <c r="BC83" s="50">
        <v>0.18</v>
      </c>
      <c r="BD83" s="49">
        <v>0.33</v>
      </c>
      <c r="BE83" s="50">
        <v>0.3</v>
      </c>
      <c r="BF83" s="51">
        <v>0.18</v>
      </c>
    </row>
    <row r="84" spans="1:58" ht="24.95" customHeight="1">
      <c r="A84" s="6"/>
      <c r="B84" s="15" t="s">
        <v>190</v>
      </c>
      <c r="C84" s="49">
        <v>0.16</v>
      </c>
      <c r="D84" s="49">
        <v>0.17</v>
      </c>
      <c r="E84" s="50">
        <v>0.17</v>
      </c>
      <c r="F84" s="50">
        <v>0.15</v>
      </c>
      <c r="G84" s="49">
        <v>0.14000000000000001</v>
      </c>
      <c r="H84" s="50">
        <v>0.18</v>
      </c>
      <c r="I84" s="49">
        <v>0.11</v>
      </c>
      <c r="J84" s="50">
        <v>0.19</v>
      </c>
      <c r="K84" s="50">
        <v>0.16</v>
      </c>
      <c r="L84" s="50">
        <v>0.19</v>
      </c>
      <c r="M84" s="49">
        <v>0.18</v>
      </c>
      <c r="N84" s="50">
        <v>0.12</v>
      </c>
      <c r="O84" s="23" t="s">
        <v>152</v>
      </c>
      <c r="P84" s="22" t="s">
        <v>152</v>
      </c>
      <c r="Q84" s="22" t="s">
        <v>152</v>
      </c>
      <c r="R84" s="50">
        <v>1</v>
      </c>
      <c r="S84" s="22" t="s">
        <v>152</v>
      </c>
      <c r="T84" s="50">
        <v>0.4</v>
      </c>
      <c r="U84" s="49">
        <v>0.2</v>
      </c>
      <c r="V84" s="50">
        <v>0.17</v>
      </c>
      <c r="W84" s="49">
        <v>0.24</v>
      </c>
      <c r="X84" s="50">
        <v>0.16</v>
      </c>
      <c r="Y84" s="50">
        <v>0.13</v>
      </c>
      <c r="Z84" s="49">
        <v>0.2</v>
      </c>
      <c r="AA84" s="50">
        <v>0.15</v>
      </c>
      <c r="AB84" s="50">
        <v>0.1</v>
      </c>
      <c r="AC84" s="50">
        <v>0.15</v>
      </c>
      <c r="AD84" s="49">
        <v>0.16</v>
      </c>
      <c r="AE84" s="50">
        <v>0.22</v>
      </c>
      <c r="AF84" s="50">
        <v>0.13</v>
      </c>
      <c r="AG84" s="50">
        <v>0.17</v>
      </c>
      <c r="AH84" s="49">
        <v>0.14000000000000001</v>
      </c>
      <c r="AI84" s="50">
        <v>0.16</v>
      </c>
      <c r="AJ84" s="50">
        <v>0.18</v>
      </c>
      <c r="AK84" s="49">
        <v>0.15</v>
      </c>
      <c r="AL84" s="50">
        <v>0.18</v>
      </c>
      <c r="AM84" s="50">
        <v>0.17</v>
      </c>
      <c r="AN84" s="50">
        <v>0.18</v>
      </c>
      <c r="AO84" s="49">
        <v>0.13</v>
      </c>
      <c r="AP84" s="50">
        <v>0.19</v>
      </c>
      <c r="AQ84" s="50">
        <v>0.15</v>
      </c>
      <c r="AR84" s="49">
        <v>0.15</v>
      </c>
      <c r="AS84" s="50">
        <v>0.19</v>
      </c>
      <c r="AT84" s="50">
        <v>0.16</v>
      </c>
      <c r="AU84" s="50">
        <v>0.15</v>
      </c>
      <c r="AV84" s="50">
        <v>0.2</v>
      </c>
      <c r="AW84" s="49">
        <v>0.15</v>
      </c>
      <c r="AX84" s="50">
        <v>0.2</v>
      </c>
      <c r="AY84" s="49">
        <v>0.17</v>
      </c>
      <c r="AZ84" s="50">
        <v>0.22</v>
      </c>
      <c r="BA84" s="49">
        <v>0.14000000000000001</v>
      </c>
      <c r="BB84" s="50">
        <v>0.17</v>
      </c>
      <c r="BC84" s="50">
        <v>0.13</v>
      </c>
      <c r="BD84" s="49">
        <v>0.26</v>
      </c>
      <c r="BE84" s="50">
        <v>0.17</v>
      </c>
      <c r="BF84" s="51">
        <v>0.1</v>
      </c>
    </row>
    <row r="85" spans="1:58" ht="24.95" customHeight="1">
      <c r="A85" s="6"/>
      <c r="B85" s="15" t="s">
        <v>191</v>
      </c>
      <c r="C85" s="49">
        <v>0.57999999999999996</v>
      </c>
      <c r="D85" s="49">
        <v>0.59</v>
      </c>
      <c r="E85" s="50">
        <v>0.55000000000000004</v>
      </c>
      <c r="F85" s="50">
        <v>0.6</v>
      </c>
      <c r="G85" s="49">
        <v>0.6</v>
      </c>
      <c r="H85" s="50">
        <v>0.56000000000000005</v>
      </c>
      <c r="I85" s="49">
        <v>0.68</v>
      </c>
      <c r="J85" s="50">
        <v>0.55000000000000004</v>
      </c>
      <c r="K85" s="50">
        <v>0.56999999999999995</v>
      </c>
      <c r="L85" s="50">
        <v>0.55000000000000004</v>
      </c>
      <c r="M85" s="49">
        <v>0.56999999999999995</v>
      </c>
      <c r="N85" s="50">
        <v>0.64</v>
      </c>
      <c r="O85" s="49">
        <v>1</v>
      </c>
      <c r="P85" s="50">
        <v>1</v>
      </c>
      <c r="Q85" s="22" t="s">
        <v>152</v>
      </c>
      <c r="R85" s="22" t="s">
        <v>152</v>
      </c>
      <c r="S85" s="50">
        <v>1</v>
      </c>
      <c r="T85" s="22" t="s">
        <v>152</v>
      </c>
      <c r="U85" s="49">
        <v>0.54</v>
      </c>
      <c r="V85" s="50">
        <v>0.56999999999999995</v>
      </c>
      <c r="W85" s="49">
        <v>0.48</v>
      </c>
      <c r="X85" s="50">
        <v>0.53</v>
      </c>
      <c r="Y85" s="50">
        <v>0.67</v>
      </c>
      <c r="Z85" s="49">
        <v>0.47</v>
      </c>
      <c r="AA85" s="50">
        <v>0.7</v>
      </c>
      <c r="AB85" s="50">
        <v>0.7</v>
      </c>
      <c r="AC85" s="50">
        <v>0.64</v>
      </c>
      <c r="AD85" s="49">
        <v>0.56999999999999995</v>
      </c>
      <c r="AE85" s="50">
        <v>0.56999999999999995</v>
      </c>
      <c r="AF85" s="50">
        <v>0.59</v>
      </c>
      <c r="AG85" s="50">
        <v>0.57999999999999996</v>
      </c>
      <c r="AH85" s="49">
        <v>0.56000000000000005</v>
      </c>
      <c r="AI85" s="50">
        <v>0.59</v>
      </c>
      <c r="AJ85" s="50">
        <v>0.59</v>
      </c>
      <c r="AK85" s="49">
        <v>0.62</v>
      </c>
      <c r="AL85" s="50">
        <v>0.52</v>
      </c>
      <c r="AM85" s="50">
        <v>0.62</v>
      </c>
      <c r="AN85" s="50">
        <v>0.56999999999999995</v>
      </c>
      <c r="AO85" s="49">
        <v>0.56000000000000005</v>
      </c>
      <c r="AP85" s="50">
        <v>0.6</v>
      </c>
      <c r="AQ85" s="50">
        <v>0.56000000000000005</v>
      </c>
      <c r="AR85" s="49">
        <v>0.57999999999999996</v>
      </c>
      <c r="AS85" s="50">
        <v>0.59</v>
      </c>
      <c r="AT85" s="50">
        <v>0.57999999999999996</v>
      </c>
      <c r="AU85" s="50">
        <v>0.6</v>
      </c>
      <c r="AV85" s="50">
        <v>0.56999999999999995</v>
      </c>
      <c r="AW85" s="49">
        <v>0.6</v>
      </c>
      <c r="AX85" s="50">
        <v>0.52</v>
      </c>
      <c r="AY85" s="49">
        <v>0.56999999999999995</v>
      </c>
      <c r="AZ85" s="50">
        <v>0.57999999999999996</v>
      </c>
      <c r="BA85" s="49">
        <v>0.62</v>
      </c>
      <c r="BB85" s="50">
        <v>0.56000000000000005</v>
      </c>
      <c r="BC85" s="50">
        <v>0.68</v>
      </c>
      <c r="BD85" s="49">
        <v>0.4</v>
      </c>
      <c r="BE85" s="50">
        <v>0.53</v>
      </c>
      <c r="BF85" s="51">
        <v>0.72</v>
      </c>
    </row>
    <row r="86" spans="1:58" ht="24.95" customHeight="1">
      <c r="A86" s="6"/>
      <c r="B86" s="15" t="s">
        <v>192</v>
      </c>
      <c r="C86" s="49">
        <v>0.41</v>
      </c>
      <c r="D86" s="49">
        <v>0.41</v>
      </c>
      <c r="E86" s="50">
        <v>0.44</v>
      </c>
      <c r="F86" s="50">
        <v>0.4</v>
      </c>
      <c r="G86" s="49">
        <v>0.39</v>
      </c>
      <c r="H86" s="50">
        <v>0.44</v>
      </c>
      <c r="I86" s="49">
        <v>0.31</v>
      </c>
      <c r="J86" s="50">
        <v>0.45</v>
      </c>
      <c r="K86" s="50">
        <v>0.43</v>
      </c>
      <c r="L86" s="50">
        <v>0.44</v>
      </c>
      <c r="M86" s="49">
        <v>0.43</v>
      </c>
      <c r="N86" s="50">
        <v>0.36</v>
      </c>
      <c r="O86" s="23" t="s">
        <v>152</v>
      </c>
      <c r="P86" s="22" t="s">
        <v>152</v>
      </c>
      <c r="Q86" s="50">
        <v>1</v>
      </c>
      <c r="R86" s="50">
        <v>1</v>
      </c>
      <c r="S86" s="22" t="s">
        <v>152</v>
      </c>
      <c r="T86" s="50">
        <v>1</v>
      </c>
      <c r="U86" s="49">
        <v>0.46</v>
      </c>
      <c r="V86" s="50">
        <v>0.43</v>
      </c>
      <c r="W86" s="49">
        <v>0.52</v>
      </c>
      <c r="X86" s="50">
        <v>0.47</v>
      </c>
      <c r="Y86" s="50">
        <v>0.32</v>
      </c>
      <c r="Z86" s="49">
        <v>0.53</v>
      </c>
      <c r="AA86" s="50">
        <v>0.3</v>
      </c>
      <c r="AB86" s="50">
        <v>0.28999999999999998</v>
      </c>
      <c r="AC86" s="50">
        <v>0.36</v>
      </c>
      <c r="AD86" s="49">
        <v>0.43</v>
      </c>
      <c r="AE86" s="50">
        <v>0.42</v>
      </c>
      <c r="AF86" s="50">
        <v>0.4</v>
      </c>
      <c r="AG86" s="50">
        <v>0.41</v>
      </c>
      <c r="AH86" s="49">
        <v>0.44</v>
      </c>
      <c r="AI86" s="50">
        <v>0.41</v>
      </c>
      <c r="AJ86" s="50">
        <v>0.41</v>
      </c>
      <c r="AK86" s="49">
        <v>0.38</v>
      </c>
      <c r="AL86" s="50">
        <v>0.47</v>
      </c>
      <c r="AM86" s="50">
        <v>0.37</v>
      </c>
      <c r="AN86" s="50">
        <v>0.42</v>
      </c>
      <c r="AO86" s="49">
        <v>0.44</v>
      </c>
      <c r="AP86" s="50">
        <v>0.39</v>
      </c>
      <c r="AQ86" s="50">
        <v>0.43</v>
      </c>
      <c r="AR86" s="49">
        <v>0.41</v>
      </c>
      <c r="AS86" s="50">
        <v>0.41</v>
      </c>
      <c r="AT86" s="50">
        <v>0.41</v>
      </c>
      <c r="AU86" s="50">
        <v>0.4</v>
      </c>
      <c r="AV86" s="50">
        <v>0.42</v>
      </c>
      <c r="AW86" s="49">
        <v>0.38</v>
      </c>
      <c r="AX86" s="50">
        <v>0.48</v>
      </c>
      <c r="AY86" s="49">
        <v>0.42</v>
      </c>
      <c r="AZ86" s="50">
        <v>0.42</v>
      </c>
      <c r="BA86" s="49">
        <v>0.37</v>
      </c>
      <c r="BB86" s="50">
        <v>0.43</v>
      </c>
      <c r="BC86" s="50">
        <v>0.32</v>
      </c>
      <c r="BD86" s="49">
        <v>0.57999999999999996</v>
      </c>
      <c r="BE86" s="50">
        <v>0.47</v>
      </c>
      <c r="BF86" s="51">
        <v>0.27</v>
      </c>
    </row>
    <row r="87" spans="1:58" ht="24.95" customHeight="1">
      <c r="A87" s="6"/>
      <c r="B87" s="15" t="s">
        <v>193</v>
      </c>
      <c r="C87" s="32">
        <v>0.02</v>
      </c>
      <c r="D87" s="32">
        <v>0.02</v>
      </c>
      <c r="E87" s="31">
        <v>0.02</v>
      </c>
      <c r="F87" s="31">
        <v>0.04</v>
      </c>
      <c r="G87" s="32">
        <v>0.03</v>
      </c>
      <c r="H87" s="31">
        <v>0.02</v>
      </c>
      <c r="I87" s="32">
        <v>0.02</v>
      </c>
      <c r="J87" s="31">
        <v>0.01</v>
      </c>
      <c r="K87" s="31">
        <v>0.02</v>
      </c>
      <c r="L87" s="31">
        <v>0.04</v>
      </c>
      <c r="M87" s="32">
        <v>0.02</v>
      </c>
      <c r="N87" s="31">
        <v>0.02</v>
      </c>
      <c r="O87" s="32">
        <v>0.08</v>
      </c>
      <c r="P87" s="31" t="s">
        <v>152</v>
      </c>
      <c r="Q87" s="31" t="s">
        <v>152</v>
      </c>
      <c r="R87" s="31" t="s">
        <v>152</v>
      </c>
      <c r="S87" s="31">
        <v>0.04</v>
      </c>
      <c r="T87" s="31" t="s">
        <v>152</v>
      </c>
      <c r="U87" s="32">
        <v>0.01</v>
      </c>
      <c r="V87" s="31">
        <v>0.03</v>
      </c>
      <c r="W87" s="32">
        <v>0.01</v>
      </c>
      <c r="X87" s="31">
        <v>0.01</v>
      </c>
      <c r="Y87" s="31">
        <v>0.04</v>
      </c>
      <c r="Z87" s="32">
        <v>0.01</v>
      </c>
      <c r="AA87" s="31">
        <v>0.02</v>
      </c>
      <c r="AB87" s="31">
        <v>0.04</v>
      </c>
      <c r="AC87" s="31">
        <v>0.05</v>
      </c>
      <c r="AD87" s="32">
        <v>0.02</v>
      </c>
      <c r="AE87" s="31">
        <v>0.03</v>
      </c>
      <c r="AF87" s="31">
        <v>0.02</v>
      </c>
      <c r="AG87" s="31">
        <v>0.02</v>
      </c>
      <c r="AH87" s="32">
        <v>0.02</v>
      </c>
      <c r="AI87" s="31">
        <v>0.04</v>
      </c>
      <c r="AJ87" s="31">
        <v>0.01</v>
      </c>
      <c r="AK87" s="32">
        <v>0.02</v>
      </c>
      <c r="AL87" s="31">
        <v>0.03</v>
      </c>
      <c r="AM87" s="31">
        <v>0.02</v>
      </c>
      <c r="AN87" s="31">
        <v>0.02</v>
      </c>
      <c r="AO87" s="32">
        <v>0.04</v>
      </c>
      <c r="AP87" s="31">
        <v>0.01</v>
      </c>
      <c r="AQ87" s="31">
        <v>0.03</v>
      </c>
      <c r="AR87" s="32">
        <v>0.01</v>
      </c>
      <c r="AS87" s="31">
        <v>0.04</v>
      </c>
      <c r="AT87" s="31">
        <v>0.02</v>
      </c>
      <c r="AU87" s="31">
        <v>0.03</v>
      </c>
      <c r="AV87" s="31">
        <v>0.02</v>
      </c>
      <c r="AW87" s="32">
        <v>0.04</v>
      </c>
      <c r="AX87" s="31">
        <v>0.01</v>
      </c>
      <c r="AY87" s="32">
        <v>0.02</v>
      </c>
      <c r="AZ87" s="31">
        <v>0</v>
      </c>
      <c r="BA87" s="32">
        <v>0.01</v>
      </c>
      <c r="BB87" s="31">
        <v>0.03</v>
      </c>
      <c r="BC87" s="31">
        <v>0.01</v>
      </c>
      <c r="BD87" s="32">
        <v>0.01</v>
      </c>
      <c r="BE87" s="31">
        <v>0.01</v>
      </c>
      <c r="BF87" s="34">
        <v>0.04</v>
      </c>
    </row>
    <row r="88" spans="1:58" ht="24.95" customHeight="1">
      <c r="A88" s="6"/>
      <c r="B88" s="15" t="s">
        <v>194</v>
      </c>
      <c r="C88" s="32">
        <v>0.25</v>
      </c>
      <c r="D88" s="32">
        <v>0.21</v>
      </c>
      <c r="E88" s="31">
        <v>0.28000000000000003</v>
      </c>
      <c r="F88" s="31">
        <v>0.25</v>
      </c>
      <c r="G88" s="32">
        <v>0.26</v>
      </c>
      <c r="H88" s="31">
        <v>0.24</v>
      </c>
      <c r="I88" s="32">
        <v>0.36</v>
      </c>
      <c r="J88" s="31">
        <v>0.24</v>
      </c>
      <c r="K88" s="31">
        <v>0.2</v>
      </c>
      <c r="L88" s="31">
        <v>0.21</v>
      </c>
      <c r="M88" s="32">
        <v>0.23</v>
      </c>
      <c r="N88" s="31">
        <v>0.28999999999999998</v>
      </c>
      <c r="O88" s="32">
        <v>0.92</v>
      </c>
      <c r="P88" s="31" t="s">
        <v>152</v>
      </c>
      <c r="Q88" s="31" t="s">
        <v>152</v>
      </c>
      <c r="R88" s="31" t="s">
        <v>152</v>
      </c>
      <c r="S88" s="31">
        <v>0.43</v>
      </c>
      <c r="T88" s="31" t="s">
        <v>152</v>
      </c>
      <c r="U88" s="32">
        <v>0.19</v>
      </c>
      <c r="V88" s="31">
        <v>0.23</v>
      </c>
      <c r="W88" s="32">
        <v>0.17</v>
      </c>
      <c r="X88" s="31">
        <v>0.23</v>
      </c>
      <c r="Y88" s="31">
        <v>0.3</v>
      </c>
      <c r="Z88" s="32">
        <v>0.21</v>
      </c>
      <c r="AA88" s="31">
        <v>0.23</v>
      </c>
      <c r="AB88" s="31">
        <v>0.36</v>
      </c>
      <c r="AC88" s="31">
        <v>0.24</v>
      </c>
      <c r="AD88" s="32">
        <v>0.24</v>
      </c>
      <c r="AE88" s="31">
        <v>0.28000000000000003</v>
      </c>
      <c r="AF88" s="31">
        <v>0.23</v>
      </c>
      <c r="AG88" s="31">
        <v>0.26</v>
      </c>
      <c r="AH88" s="32">
        <v>0.26</v>
      </c>
      <c r="AI88" s="31">
        <v>0.23</v>
      </c>
      <c r="AJ88" s="31">
        <v>0.24</v>
      </c>
      <c r="AK88" s="32">
        <v>0.3</v>
      </c>
      <c r="AL88" s="31">
        <v>0.2</v>
      </c>
      <c r="AM88" s="31">
        <v>0.25</v>
      </c>
      <c r="AN88" s="31">
        <v>0.24</v>
      </c>
      <c r="AO88" s="32">
        <v>0.31</v>
      </c>
      <c r="AP88" s="31">
        <v>0.24</v>
      </c>
      <c r="AQ88" s="31">
        <v>0.24</v>
      </c>
      <c r="AR88" s="32">
        <v>0.26</v>
      </c>
      <c r="AS88" s="31">
        <v>0.27</v>
      </c>
      <c r="AT88" s="31">
        <v>0.27</v>
      </c>
      <c r="AU88" s="31">
        <v>0.23</v>
      </c>
      <c r="AV88" s="31">
        <v>0.23</v>
      </c>
      <c r="AW88" s="32">
        <v>0.24</v>
      </c>
      <c r="AX88" s="31">
        <v>0.23</v>
      </c>
      <c r="AY88" s="32">
        <v>0.23</v>
      </c>
      <c r="AZ88" s="31">
        <v>0.24</v>
      </c>
      <c r="BA88" s="32">
        <v>0.24</v>
      </c>
      <c r="BB88" s="31">
        <v>0.25</v>
      </c>
      <c r="BC88" s="31">
        <v>0.32</v>
      </c>
      <c r="BD88" s="32">
        <v>0.19</v>
      </c>
      <c r="BE88" s="31">
        <v>0.21</v>
      </c>
      <c r="BF88" s="34">
        <v>0.3</v>
      </c>
    </row>
    <row r="89" spans="1:58" ht="24.95" customHeight="1">
      <c r="A89" s="6"/>
      <c r="B89" s="15" t="s">
        <v>195</v>
      </c>
      <c r="C89" s="32">
        <v>0.05</v>
      </c>
      <c r="D89" s="32">
        <v>0.04</v>
      </c>
      <c r="E89" s="31">
        <v>0.03</v>
      </c>
      <c r="F89" s="31">
        <v>7.0000000000000007E-2</v>
      </c>
      <c r="G89" s="32">
        <v>0.06</v>
      </c>
      <c r="H89" s="31">
        <v>0.04</v>
      </c>
      <c r="I89" s="32">
        <v>0.01</v>
      </c>
      <c r="J89" s="31">
        <v>0.03</v>
      </c>
      <c r="K89" s="31">
        <v>0.08</v>
      </c>
      <c r="L89" s="31">
        <v>0.06</v>
      </c>
      <c r="M89" s="32">
        <v>0.06</v>
      </c>
      <c r="N89" s="31">
        <v>0.04</v>
      </c>
      <c r="O89" s="32" t="s">
        <v>152</v>
      </c>
      <c r="P89" s="31">
        <v>0.16</v>
      </c>
      <c r="Q89" s="31" t="s">
        <v>152</v>
      </c>
      <c r="R89" s="31" t="s">
        <v>152</v>
      </c>
      <c r="S89" s="31">
        <v>0.09</v>
      </c>
      <c r="T89" s="31" t="s">
        <v>152</v>
      </c>
      <c r="U89" s="32">
        <v>0.04</v>
      </c>
      <c r="V89" s="31">
        <v>0.06</v>
      </c>
      <c r="W89" s="32">
        <v>0.05</v>
      </c>
      <c r="X89" s="31">
        <v>0.04</v>
      </c>
      <c r="Y89" s="31">
        <v>0.06</v>
      </c>
      <c r="Z89" s="32">
        <v>0.03</v>
      </c>
      <c r="AA89" s="31">
        <v>0.13</v>
      </c>
      <c r="AB89" s="31">
        <v>0.04</v>
      </c>
      <c r="AC89" s="31">
        <v>0.04</v>
      </c>
      <c r="AD89" s="32">
        <v>7.0000000000000007E-2</v>
      </c>
      <c r="AE89" s="31">
        <v>0.04</v>
      </c>
      <c r="AF89" s="31">
        <v>0.04</v>
      </c>
      <c r="AG89" s="31">
        <v>0.04</v>
      </c>
      <c r="AH89" s="32">
        <v>7.0000000000000007E-2</v>
      </c>
      <c r="AI89" s="31">
        <v>0.06</v>
      </c>
      <c r="AJ89" s="31">
        <v>0.03</v>
      </c>
      <c r="AK89" s="32">
        <v>0.04</v>
      </c>
      <c r="AL89" s="31">
        <v>7.0000000000000007E-2</v>
      </c>
      <c r="AM89" s="31">
        <v>0.04</v>
      </c>
      <c r="AN89" s="31">
        <v>0.04</v>
      </c>
      <c r="AO89" s="32">
        <v>0.06</v>
      </c>
      <c r="AP89" s="31">
        <v>0.05</v>
      </c>
      <c r="AQ89" s="31">
        <v>0.06</v>
      </c>
      <c r="AR89" s="32">
        <v>0.04</v>
      </c>
      <c r="AS89" s="31">
        <v>0.04</v>
      </c>
      <c r="AT89" s="31">
        <v>0.04</v>
      </c>
      <c r="AU89" s="31">
        <v>0.06</v>
      </c>
      <c r="AV89" s="31">
        <v>0.05</v>
      </c>
      <c r="AW89" s="32">
        <v>7.0000000000000007E-2</v>
      </c>
      <c r="AX89" s="31">
        <v>0.04</v>
      </c>
      <c r="AY89" s="32">
        <v>0.05</v>
      </c>
      <c r="AZ89" s="31">
        <v>0.06</v>
      </c>
      <c r="BA89" s="32">
        <v>0.05</v>
      </c>
      <c r="BB89" s="31">
        <v>0.05</v>
      </c>
      <c r="BC89" s="31">
        <v>0.06</v>
      </c>
      <c r="BD89" s="32">
        <v>0.04</v>
      </c>
      <c r="BE89" s="31">
        <v>0.05</v>
      </c>
      <c r="BF89" s="34">
        <v>0.06</v>
      </c>
    </row>
    <row r="90" spans="1:58" ht="24.95" customHeight="1">
      <c r="A90" s="6"/>
      <c r="B90" s="15" t="s">
        <v>196</v>
      </c>
      <c r="C90" s="32">
        <v>0.16</v>
      </c>
      <c r="D90" s="32">
        <v>0.21</v>
      </c>
      <c r="E90" s="31">
        <v>0.11</v>
      </c>
      <c r="F90" s="31">
        <v>0.15</v>
      </c>
      <c r="G90" s="32">
        <v>0.16</v>
      </c>
      <c r="H90" s="31">
        <v>0.15</v>
      </c>
      <c r="I90" s="32">
        <v>0.23</v>
      </c>
      <c r="J90" s="31">
        <v>0.15</v>
      </c>
      <c r="K90" s="31">
        <v>0.14000000000000001</v>
      </c>
      <c r="L90" s="31">
        <v>0.13</v>
      </c>
      <c r="M90" s="32">
        <v>0.15</v>
      </c>
      <c r="N90" s="31">
        <v>0.19</v>
      </c>
      <c r="O90" s="32" t="s">
        <v>152</v>
      </c>
      <c r="P90" s="31">
        <v>0.51</v>
      </c>
      <c r="Q90" s="31" t="s">
        <v>152</v>
      </c>
      <c r="R90" s="31" t="s">
        <v>152</v>
      </c>
      <c r="S90" s="31">
        <v>0.27</v>
      </c>
      <c r="T90" s="31" t="s">
        <v>152</v>
      </c>
      <c r="U90" s="32">
        <v>0.19</v>
      </c>
      <c r="V90" s="31">
        <v>0.14000000000000001</v>
      </c>
      <c r="W90" s="32">
        <v>0.17</v>
      </c>
      <c r="X90" s="31">
        <v>0.15</v>
      </c>
      <c r="Y90" s="31">
        <v>0.16</v>
      </c>
      <c r="Z90" s="32">
        <v>0.14000000000000001</v>
      </c>
      <c r="AA90" s="31">
        <v>0.2</v>
      </c>
      <c r="AB90" s="31">
        <v>0.12</v>
      </c>
      <c r="AC90" s="31">
        <v>0.21</v>
      </c>
      <c r="AD90" s="32">
        <v>0.14000000000000001</v>
      </c>
      <c r="AE90" s="31">
        <v>0.15</v>
      </c>
      <c r="AF90" s="31">
        <v>0.17</v>
      </c>
      <c r="AG90" s="31">
        <v>0.16</v>
      </c>
      <c r="AH90" s="32">
        <v>0.13</v>
      </c>
      <c r="AI90" s="31">
        <v>0.18</v>
      </c>
      <c r="AJ90" s="31">
        <v>0.17</v>
      </c>
      <c r="AK90" s="32">
        <v>0.15</v>
      </c>
      <c r="AL90" s="31">
        <v>0.15</v>
      </c>
      <c r="AM90" s="31">
        <v>0.19</v>
      </c>
      <c r="AN90" s="31">
        <v>0.17</v>
      </c>
      <c r="AO90" s="32">
        <v>0.09</v>
      </c>
      <c r="AP90" s="31">
        <v>0.16</v>
      </c>
      <c r="AQ90" s="31">
        <v>0.15</v>
      </c>
      <c r="AR90" s="32">
        <v>0.16</v>
      </c>
      <c r="AS90" s="31">
        <v>0.16</v>
      </c>
      <c r="AT90" s="31">
        <v>0.16</v>
      </c>
      <c r="AU90" s="31">
        <v>0.17</v>
      </c>
      <c r="AV90" s="31">
        <v>0.17</v>
      </c>
      <c r="AW90" s="32">
        <v>0.15</v>
      </c>
      <c r="AX90" s="31">
        <v>0.15</v>
      </c>
      <c r="AY90" s="32">
        <v>0.16</v>
      </c>
      <c r="AZ90" s="31">
        <v>0.15</v>
      </c>
      <c r="BA90" s="32">
        <v>0.21</v>
      </c>
      <c r="BB90" s="31">
        <v>0.14000000000000001</v>
      </c>
      <c r="BC90" s="31">
        <v>0.17</v>
      </c>
      <c r="BD90" s="32">
        <v>0.09</v>
      </c>
      <c r="BE90" s="31">
        <v>0.16</v>
      </c>
      <c r="BF90" s="34">
        <v>0.18</v>
      </c>
    </row>
    <row r="91" spans="1:58" ht="24.95" customHeight="1">
      <c r="A91" s="6"/>
      <c r="B91" s="15" t="s">
        <v>197</v>
      </c>
      <c r="C91" s="32">
        <v>0.1</v>
      </c>
      <c r="D91" s="32">
        <v>0.11</v>
      </c>
      <c r="E91" s="31">
        <v>0.12</v>
      </c>
      <c r="F91" s="31">
        <v>0.09</v>
      </c>
      <c r="G91" s="32">
        <v>0.09</v>
      </c>
      <c r="H91" s="31">
        <v>0.11</v>
      </c>
      <c r="I91" s="32">
        <v>0.06</v>
      </c>
      <c r="J91" s="31">
        <v>0.11</v>
      </c>
      <c r="K91" s="31">
        <v>0.13</v>
      </c>
      <c r="L91" s="31">
        <v>0.1</v>
      </c>
      <c r="M91" s="32">
        <v>0.1</v>
      </c>
      <c r="N91" s="31">
        <v>0.1</v>
      </c>
      <c r="O91" s="32" t="s">
        <v>152</v>
      </c>
      <c r="P91" s="31">
        <v>0.33</v>
      </c>
      <c r="Q91" s="31" t="s">
        <v>152</v>
      </c>
      <c r="R91" s="31" t="s">
        <v>152</v>
      </c>
      <c r="S91" s="31">
        <v>0.18</v>
      </c>
      <c r="T91" s="31" t="s">
        <v>152</v>
      </c>
      <c r="U91" s="32">
        <v>0.11</v>
      </c>
      <c r="V91" s="31">
        <v>0.11</v>
      </c>
      <c r="W91" s="32">
        <v>0.08</v>
      </c>
      <c r="X91" s="31">
        <v>0.09</v>
      </c>
      <c r="Y91" s="31">
        <v>0.12</v>
      </c>
      <c r="Z91" s="32">
        <v>0.08</v>
      </c>
      <c r="AA91" s="31">
        <v>0.13</v>
      </c>
      <c r="AB91" s="31">
        <v>0.13</v>
      </c>
      <c r="AC91" s="31">
        <v>0.09</v>
      </c>
      <c r="AD91" s="32">
        <v>0.1</v>
      </c>
      <c r="AE91" s="31">
        <v>0.08</v>
      </c>
      <c r="AF91" s="31">
        <v>0.12</v>
      </c>
      <c r="AG91" s="31">
        <v>0.1</v>
      </c>
      <c r="AH91" s="32">
        <v>0.09</v>
      </c>
      <c r="AI91" s="31">
        <v>0.08</v>
      </c>
      <c r="AJ91" s="31">
        <v>0.12</v>
      </c>
      <c r="AK91" s="32">
        <v>0.1</v>
      </c>
      <c r="AL91" s="31">
        <v>0.08</v>
      </c>
      <c r="AM91" s="31">
        <v>0.13</v>
      </c>
      <c r="AN91" s="31">
        <v>0.1</v>
      </c>
      <c r="AO91" s="32">
        <v>7.0000000000000007E-2</v>
      </c>
      <c r="AP91" s="31">
        <v>0.13</v>
      </c>
      <c r="AQ91" s="31">
        <v>0.09</v>
      </c>
      <c r="AR91" s="32">
        <v>0.11</v>
      </c>
      <c r="AS91" s="31">
        <v>7.0000000000000007E-2</v>
      </c>
      <c r="AT91" s="31">
        <v>0.1</v>
      </c>
      <c r="AU91" s="31">
        <v>0.12</v>
      </c>
      <c r="AV91" s="31">
        <v>0.1</v>
      </c>
      <c r="AW91" s="32">
        <v>0.1</v>
      </c>
      <c r="AX91" s="31">
        <v>0.09</v>
      </c>
      <c r="AY91" s="32">
        <v>0.1</v>
      </c>
      <c r="AZ91" s="31">
        <v>0.12</v>
      </c>
      <c r="BA91" s="32">
        <v>0.11</v>
      </c>
      <c r="BB91" s="31">
        <v>0.1</v>
      </c>
      <c r="BC91" s="31">
        <v>0.13</v>
      </c>
      <c r="BD91" s="32">
        <v>7.0000000000000007E-2</v>
      </c>
      <c r="BE91" s="31">
        <v>0.09</v>
      </c>
      <c r="BF91" s="34">
        <v>0.13</v>
      </c>
    </row>
    <row r="92" spans="1:58" ht="24.95" customHeight="1">
      <c r="A92" s="6"/>
      <c r="B92" s="15" t="s">
        <v>198</v>
      </c>
      <c r="C92" s="32">
        <v>0.25</v>
      </c>
      <c r="D92" s="32">
        <v>0.25</v>
      </c>
      <c r="E92" s="31">
        <v>0.27</v>
      </c>
      <c r="F92" s="31">
        <v>0.25</v>
      </c>
      <c r="G92" s="32">
        <v>0.25</v>
      </c>
      <c r="H92" s="31">
        <v>0.25</v>
      </c>
      <c r="I92" s="32">
        <v>0.2</v>
      </c>
      <c r="J92" s="31">
        <v>0.26</v>
      </c>
      <c r="K92" s="31">
        <v>0.27</v>
      </c>
      <c r="L92" s="31">
        <v>0.26</v>
      </c>
      <c r="M92" s="32">
        <v>0.25</v>
      </c>
      <c r="N92" s="31">
        <v>0.24</v>
      </c>
      <c r="O92" s="32" t="s">
        <v>152</v>
      </c>
      <c r="P92" s="31" t="s">
        <v>152</v>
      </c>
      <c r="Q92" s="31">
        <v>1</v>
      </c>
      <c r="R92" s="31" t="s">
        <v>152</v>
      </c>
      <c r="S92" s="31" t="s">
        <v>152</v>
      </c>
      <c r="T92" s="31">
        <v>0.6</v>
      </c>
      <c r="U92" s="32">
        <v>0.26</v>
      </c>
      <c r="V92" s="31">
        <v>0.26</v>
      </c>
      <c r="W92" s="32">
        <v>0.28000000000000003</v>
      </c>
      <c r="X92" s="31">
        <v>0.3</v>
      </c>
      <c r="Y92" s="31">
        <v>0.2</v>
      </c>
      <c r="Z92" s="32">
        <v>0.33</v>
      </c>
      <c r="AA92" s="31">
        <v>0.16</v>
      </c>
      <c r="AB92" s="31">
        <v>0.18</v>
      </c>
      <c r="AC92" s="31">
        <v>0.21</v>
      </c>
      <c r="AD92" s="32">
        <v>0.27</v>
      </c>
      <c r="AE92" s="31">
        <v>0.21</v>
      </c>
      <c r="AF92" s="31">
        <v>0.27</v>
      </c>
      <c r="AG92" s="31">
        <v>0.24</v>
      </c>
      <c r="AH92" s="32">
        <v>0.3</v>
      </c>
      <c r="AI92" s="31">
        <v>0.25</v>
      </c>
      <c r="AJ92" s="31">
        <v>0.22</v>
      </c>
      <c r="AK92" s="32">
        <v>0.23</v>
      </c>
      <c r="AL92" s="31">
        <v>0.28999999999999998</v>
      </c>
      <c r="AM92" s="31">
        <v>0.21</v>
      </c>
      <c r="AN92" s="31">
        <v>0.24</v>
      </c>
      <c r="AO92" s="32">
        <v>0.31</v>
      </c>
      <c r="AP92" s="31">
        <v>0.2</v>
      </c>
      <c r="AQ92" s="31">
        <v>0.28000000000000003</v>
      </c>
      <c r="AR92" s="32">
        <v>0.26</v>
      </c>
      <c r="AS92" s="31">
        <v>0.22</v>
      </c>
      <c r="AT92" s="31">
        <v>0.25</v>
      </c>
      <c r="AU92" s="31">
        <v>0.24</v>
      </c>
      <c r="AV92" s="31">
        <v>0.22</v>
      </c>
      <c r="AW92" s="32">
        <v>0.23</v>
      </c>
      <c r="AX92" s="31">
        <v>0.28000000000000003</v>
      </c>
      <c r="AY92" s="32">
        <v>0.25</v>
      </c>
      <c r="AZ92" s="31">
        <v>0.2</v>
      </c>
      <c r="BA92" s="32">
        <v>0.23</v>
      </c>
      <c r="BB92" s="31">
        <v>0.26</v>
      </c>
      <c r="BC92" s="31">
        <v>0.18</v>
      </c>
      <c r="BD92" s="32">
        <v>0.33</v>
      </c>
      <c r="BE92" s="31">
        <v>0.3</v>
      </c>
      <c r="BF92" s="34">
        <v>0.18</v>
      </c>
    </row>
    <row r="93" spans="1:58" ht="24.95" customHeight="1">
      <c r="A93" s="6"/>
      <c r="B93" s="15" t="s">
        <v>199</v>
      </c>
      <c r="C93" s="32">
        <v>0.16</v>
      </c>
      <c r="D93" s="32">
        <v>0.17</v>
      </c>
      <c r="E93" s="31">
        <v>0.17</v>
      </c>
      <c r="F93" s="31">
        <v>0.15</v>
      </c>
      <c r="G93" s="32">
        <v>0.14000000000000001</v>
      </c>
      <c r="H93" s="31">
        <v>0.18</v>
      </c>
      <c r="I93" s="32">
        <v>0.11</v>
      </c>
      <c r="J93" s="31">
        <v>0.19</v>
      </c>
      <c r="K93" s="31">
        <v>0.16</v>
      </c>
      <c r="L93" s="31">
        <v>0.19</v>
      </c>
      <c r="M93" s="32">
        <v>0.18</v>
      </c>
      <c r="N93" s="31">
        <v>0.12</v>
      </c>
      <c r="O93" s="32" t="s">
        <v>152</v>
      </c>
      <c r="P93" s="31" t="s">
        <v>152</v>
      </c>
      <c r="Q93" s="31" t="s">
        <v>152</v>
      </c>
      <c r="R93" s="31">
        <v>1</v>
      </c>
      <c r="S93" s="31" t="s">
        <v>152</v>
      </c>
      <c r="T93" s="31">
        <v>0.4</v>
      </c>
      <c r="U93" s="32">
        <v>0.2</v>
      </c>
      <c r="V93" s="31">
        <v>0.17</v>
      </c>
      <c r="W93" s="32">
        <v>0.24</v>
      </c>
      <c r="X93" s="31">
        <v>0.16</v>
      </c>
      <c r="Y93" s="31">
        <v>0.13</v>
      </c>
      <c r="Z93" s="32">
        <v>0.2</v>
      </c>
      <c r="AA93" s="31">
        <v>0.15</v>
      </c>
      <c r="AB93" s="31">
        <v>0.1</v>
      </c>
      <c r="AC93" s="31">
        <v>0.15</v>
      </c>
      <c r="AD93" s="32">
        <v>0.16</v>
      </c>
      <c r="AE93" s="31">
        <v>0.22</v>
      </c>
      <c r="AF93" s="31">
        <v>0.13</v>
      </c>
      <c r="AG93" s="31">
        <v>0.17</v>
      </c>
      <c r="AH93" s="32">
        <v>0.14000000000000001</v>
      </c>
      <c r="AI93" s="31">
        <v>0.16</v>
      </c>
      <c r="AJ93" s="31">
        <v>0.18</v>
      </c>
      <c r="AK93" s="32">
        <v>0.15</v>
      </c>
      <c r="AL93" s="31">
        <v>0.18</v>
      </c>
      <c r="AM93" s="31">
        <v>0.17</v>
      </c>
      <c r="AN93" s="31">
        <v>0.18</v>
      </c>
      <c r="AO93" s="32">
        <v>0.13</v>
      </c>
      <c r="AP93" s="31">
        <v>0.19</v>
      </c>
      <c r="AQ93" s="31">
        <v>0.15</v>
      </c>
      <c r="AR93" s="32">
        <v>0.15</v>
      </c>
      <c r="AS93" s="31">
        <v>0.19</v>
      </c>
      <c r="AT93" s="31">
        <v>0.16</v>
      </c>
      <c r="AU93" s="31">
        <v>0.15</v>
      </c>
      <c r="AV93" s="31">
        <v>0.2</v>
      </c>
      <c r="AW93" s="32">
        <v>0.15</v>
      </c>
      <c r="AX93" s="31">
        <v>0.2</v>
      </c>
      <c r="AY93" s="32">
        <v>0.17</v>
      </c>
      <c r="AZ93" s="31">
        <v>0.22</v>
      </c>
      <c r="BA93" s="32">
        <v>0.14000000000000001</v>
      </c>
      <c r="BB93" s="31">
        <v>0.17</v>
      </c>
      <c r="BC93" s="31">
        <v>0.13</v>
      </c>
      <c r="BD93" s="32">
        <v>0.26</v>
      </c>
      <c r="BE93" s="31">
        <v>0.17</v>
      </c>
      <c r="BF93" s="34">
        <v>0.1</v>
      </c>
    </row>
    <row r="94" spans="1:58" ht="24.95" customHeight="1">
      <c r="A94" s="8"/>
      <c r="B94" s="15" t="s">
        <v>186</v>
      </c>
      <c r="C94" s="39">
        <v>0.01</v>
      </c>
      <c r="D94" s="39" t="s">
        <v>152</v>
      </c>
      <c r="E94" s="35">
        <v>0.01</v>
      </c>
      <c r="F94" s="35" t="s">
        <v>152</v>
      </c>
      <c r="G94" s="39">
        <v>0.01</v>
      </c>
      <c r="H94" s="35">
        <v>0</v>
      </c>
      <c r="I94" s="39">
        <v>0.01</v>
      </c>
      <c r="J94" s="35" t="s">
        <v>152</v>
      </c>
      <c r="K94" s="35">
        <v>0</v>
      </c>
      <c r="L94" s="35">
        <v>0.01</v>
      </c>
      <c r="M94" s="39">
        <v>0</v>
      </c>
      <c r="N94" s="35" t="s">
        <v>152</v>
      </c>
      <c r="O94" s="39" t="s">
        <v>152</v>
      </c>
      <c r="P94" s="35" t="s">
        <v>152</v>
      </c>
      <c r="Q94" s="35" t="s">
        <v>152</v>
      </c>
      <c r="R94" s="35" t="s">
        <v>152</v>
      </c>
      <c r="S94" s="35" t="s">
        <v>152</v>
      </c>
      <c r="T94" s="35" t="s">
        <v>152</v>
      </c>
      <c r="U94" s="39" t="s">
        <v>152</v>
      </c>
      <c r="V94" s="35">
        <v>0.01</v>
      </c>
      <c r="W94" s="39" t="s">
        <v>152</v>
      </c>
      <c r="X94" s="35">
        <v>0.01</v>
      </c>
      <c r="Y94" s="35">
        <v>0.01</v>
      </c>
      <c r="Z94" s="39">
        <v>0.01</v>
      </c>
      <c r="AA94" s="35" t="s">
        <v>152</v>
      </c>
      <c r="AB94" s="35">
        <v>0.01</v>
      </c>
      <c r="AC94" s="35" t="s">
        <v>152</v>
      </c>
      <c r="AD94" s="39" t="s">
        <v>152</v>
      </c>
      <c r="AE94" s="35">
        <v>0</v>
      </c>
      <c r="AF94" s="35">
        <v>0.01</v>
      </c>
      <c r="AG94" s="35">
        <v>0.01</v>
      </c>
      <c r="AH94" s="39" t="s">
        <v>152</v>
      </c>
      <c r="AI94" s="35" t="s">
        <v>152</v>
      </c>
      <c r="AJ94" s="35">
        <v>0.01</v>
      </c>
      <c r="AK94" s="39">
        <v>0.01</v>
      </c>
      <c r="AL94" s="35">
        <v>0.01</v>
      </c>
      <c r="AM94" s="35">
        <v>0</v>
      </c>
      <c r="AN94" s="35">
        <v>0.01</v>
      </c>
      <c r="AO94" s="39" t="s">
        <v>152</v>
      </c>
      <c r="AP94" s="35">
        <v>0.01</v>
      </c>
      <c r="AQ94" s="35">
        <v>0.01</v>
      </c>
      <c r="AR94" s="39">
        <v>0.01</v>
      </c>
      <c r="AS94" s="35" t="s">
        <v>152</v>
      </c>
      <c r="AT94" s="35">
        <v>0.01</v>
      </c>
      <c r="AU94" s="35" t="s">
        <v>152</v>
      </c>
      <c r="AV94" s="35">
        <v>0.01</v>
      </c>
      <c r="AW94" s="39">
        <v>0.01</v>
      </c>
      <c r="AX94" s="35" t="s">
        <v>152</v>
      </c>
      <c r="AY94" s="39">
        <v>0.01</v>
      </c>
      <c r="AZ94" s="35">
        <v>0</v>
      </c>
      <c r="BA94" s="39">
        <v>0</v>
      </c>
      <c r="BB94" s="35">
        <v>0.01</v>
      </c>
      <c r="BC94" s="35" t="s">
        <v>152</v>
      </c>
      <c r="BD94" s="39">
        <v>0.01</v>
      </c>
      <c r="BE94" s="35" t="s">
        <v>152</v>
      </c>
      <c r="BF94" s="38">
        <v>0.01</v>
      </c>
    </row>
    <row r="96" spans="1:58" ht="24.95" customHeight="1">
      <c r="A96" s="1"/>
      <c r="B96" s="1" t="s">
        <v>19</v>
      </c>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row>
    <row r="97" spans="1:58" ht="24.9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row>
    <row r="98" spans="1:58" ht="24.95" customHeight="1">
      <c r="A98" s="2" t="s">
        <v>75</v>
      </c>
      <c r="B98" s="3"/>
      <c r="C98" s="69" t="s">
        <v>74</v>
      </c>
      <c r="D98" s="66" t="s">
        <v>76</v>
      </c>
      <c r="E98" s="68"/>
      <c r="F98" s="67"/>
      <c r="G98" s="66" t="s">
        <v>77</v>
      </c>
      <c r="H98" s="67"/>
      <c r="I98" s="66" t="s">
        <v>78</v>
      </c>
      <c r="J98" s="68"/>
      <c r="K98" s="68"/>
      <c r="L98" s="67"/>
      <c r="M98" s="66" t="s">
        <v>79</v>
      </c>
      <c r="N98" s="67"/>
      <c r="O98" s="66" t="s">
        <v>80</v>
      </c>
      <c r="P98" s="68"/>
      <c r="Q98" s="68"/>
      <c r="R98" s="68"/>
      <c r="S98" s="68"/>
      <c r="T98" s="67"/>
      <c r="U98" s="66" t="s">
        <v>81</v>
      </c>
      <c r="V98" s="67"/>
      <c r="W98" s="66" t="s">
        <v>82</v>
      </c>
      <c r="X98" s="68"/>
      <c r="Y98" s="67"/>
      <c r="Z98" s="66" t="s">
        <v>83</v>
      </c>
      <c r="AA98" s="68"/>
      <c r="AB98" s="68"/>
      <c r="AC98" s="67"/>
      <c r="AD98" s="66" t="s">
        <v>84</v>
      </c>
      <c r="AE98" s="68"/>
      <c r="AF98" s="68"/>
      <c r="AG98" s="67"/>
      <c r="AH98" s="66" t="s">
        <v>85</v>
      </c>
      <c r="AI98" s="68"/>
      <c r="AJ98" s="67"/>
      <c r="AK98" s="66" t="s">
        <v>86</v>
      </c>
      <c r="AL98" s="68"/>
      <c r="AM98" s="68"/>
      <c r="AN98" s="67"/>
      <c r="AO98" s="66" t="s">
        <v>87</v>
      </c>
      <c r="AP98" s="68"/>
      <c r="AQ98" s="67"/>
      <c r="AR98" s="66" t="s">
        <v>88</v>
      </c>
      <c r="AS98" s="68"/>
      <c r="AT98" s="68"/>
      <c r="AU98" s="67"/>
      <c r="AV98" s="65" t="s">
        <v>89</v>
      </c>
      <c r="AW98" s="66" t="s">
        <v>90</v>
      </c>
      <c r="AX98" s="67"/>
      <c r="AY98" s="66" t="s">
        <v>91</v>
      </c>
      <c r="AZ98" s="67"/>
      <c r="BA98" s="66" t="s">
        <v>92</v>
      </c>
      <c r="BB98" s="68"/>
      <c r="BC98" s="67"/>
      <c r="BD98" s="66" t="s">
        <v>93</v>
      </c>
      <c r="BE98" s="68"/>
      <c r="BF98" s="67"/>
    </row>
    <row r="99" spans="1:58" ht="24.95" customHeight="1">
      <c r="A99" s="5"/>
      <c r="B99" s="4"/>
      <c r="C99" s="11" t="s">
        <v>94</v>
      </c>
      <c r="D99" s="11" t="s">
        <v>95</v>
      </c>
      <c r="E99" s="10" t="s">
        <v>96</v>
      </c>
      <c r="F99" s="10" t="s">
        <v>97</v>
      </c>
      <c r="G99" s="11" t="s">
        <v>98</v>
      </c>
      <c r="H99" s="10" t="s">
        <v>99</v>
      </c>
      <c r="I99" s="11" t="s">
        <v>100</v>
      </c>
      <c r="J99" s="10" t="s">
        <v>101</v>
      </c>
      <c r="K99" s="10" t="s">
        <v>102</v>
      </c>
      <c r="L99" s="10" t="s">
        <v>103</v>
      </c>
      <c r="M99" s="11" t="s">
        <v>104</v>
      </c>
      <c r="N99" s="10" t="s">
        <v>105</v>
      </c>
      <c r="O99" s="11" t="s">
        <v>106</v>
      </c>
      <c r="P99" s="10" t="s">
        <v>107</v>
      </c>
      <c r="Q99" s="10" t="s">
        <v>108</v>
      </c>
      <c r="R99" s="10" t="s">
        <v>109</v>
      </c>
      <c r="S99" s="10" t="s">
        <v>110</v>
      </c>
      <c r="T99" s="10" t="s">
        <v>111</v>
      </c>
      <c r="U99" s="11" t="s">
        <v>112</v>
      </c>
      <c r="V99" s="10" t="s">
        <v>113</v>
      </c>
      <c r="W99" s="11" t="s">
        <v>114</v>
      </c>
      <c r="X99" s="10" t="s">
        <v>115</v>
      </c>
      <c r="Y99" s="10" t="s">
        <v>116</v>
      </c>
      <c r="Z99" s="11" t="s">
        <v>117</v>
      </c>
      <c r="AA99" s="10" t="s">
        <v>118</v>
      </c>
      <c r="AB99" s="10" t="s">
        <v>119</v>
      </c>
      <c r="AC99" s="10" t="s">
        <v>120</v>
      </c>
      <c r="AD99" s="11" t="s">
        <v>121</v>
      </c>
      <c r="AE99" s="10" t="s">
        <v>122</v>
      </c>
      <c r="AF99" s="10" t="s">
        <v>123</v>
      </c>
      <c r="AG99" s="10" t="s">
        <v>124</v>
      </c>
      <c r="AH99" s="11" t="s">
        <v>125</v>
      </c>
      <c r="AI99" s="10" t="s">
        <v>126</v>
      </c>
      <c r="AJ99" s="10" t="s">
        <v>127</v>
      </c>
      <c r="AK99" s="11" t="s">
        <v>128</v>
      </c>
      <c r="AL99" s="10" t="s">
        <v>129</v>
      </c>
      <c r="AM99" s="10" t="s">
        <v>130</v>
      </c>
      <c r="AN99" s="10" t="s">
        <v>131</v>
      </c>
      <c r="AO99" s="11" t="s">
        <v>132</v>
      </c>
      <c r="AP99" s="10" t="s">
        <v>133</v>
      </c>
      <c r="AQ99" s="10" t="s">
        <v>134</v>
      </c>
      <c r="AR99" s="11" t="s">
        <v>135</v>
      </c>
      <c r="AS99" s="10" t="s">
        <v>136</v>
      </c>
      <c r="AT99" s="10" t="s">
        <v>137</v>
      </c>
      <c r="AU99" s="10" t="s">
        <v>138</v>
      </c>
      <c r="AV99" s="10" t="s">
        <v>139</v>
      </c>
      <c r="AW99" s="11" t="s">
        <v>140</v>
      </c>
      <c r="AX99" s="10" t="s">
        <v>141</v>
      </c>
      <c r="AY99" s="11" t="s">
        <v>142</v>
      </c>
      <c r="AZ99" s="10" t="s">
        <v>143</v>
      </c>
      <c r="BA99" s="11" t="s">
        <v>144</v>
      </c>
      <c r="BB99" s="10" t="s">
        <v>145</v>
      </c>
      <c r="BC99" s="10" t="s">
        <v>146</v>
      </c>
      <c r="BD99" s="11" t="s">
        <v>147</v>
      </c>
      <c r="BE99" s="10" t="s">
        <v>148</v>
      </c>
      <c r="BF99" s="12" t="s">
        <v>149</v>
      </c>
    </row>
    <row r="100" spans="1:58" ht="24.95" customHeight="1">
      <c r="A100" s="7" t="s">
        <v>19</v>
      </c>
      <c r="B100" s="15" t="s">
        <v>150</v>
      </c>
      <c r="C100" s="17">
        <v>602</v>
      </c>
      <c r="D100" s="17">
        <v>217</v>
      </c>
      <c r="E100" s="16">
        <v>131</v>
      </c>
      <c r="F100" s="16">
        <v>229</v>
      </c>
      <c r="G100" s="17">
        <v>271</v>
      </c>
      <c r="H100" s="16">
        <v>326</v>
      </c>
      <c r="I100" s="17">
        <v>119</v>
      </c>
      <c r="J100" s="16">
        <v>158</v>
      </c>
      <c r="K100" s="16">
        <v>157</v>
      </c>
      <c r="L100" s="16">
        <v>168</v>
      </c>
      <c r="M100" s="17">
        <v>361</v>
      </c>
      <c r="N100" s="16">
        <v>186</v>
      </c>
      <c r="O100" s="17">
        <v>163</v>
      </c>
      <c r="P100" s="16">
        <v>187</v>
      </c>
      <c r="Q100" s="16">
        <v>150</v>
      </c>
      <c r="R100" s="16">
        <v>99</v>
      </c>
      <c r="S100" s="16">
        <v>349</v>
      </c>
      <c r="T100" s="16">
        <v>250</v>
      </c>
      <c r="U100" s="17">
        <v>258</v>
      </c>
      <c r="V100" s="16">
        <v>265</v>
      </c>
      <c r="W100" s="17">
        <v>151</v>
      </c>
      <c r="X100" s="16">
        <v>183</v>
      </c>
      <c r="Y100" s="16">
        <v>268</v>
      </c>
      <c r="Z100" s="17">
        <v>286</v>
      </c>
      <c r="AA100" s="16">
        <v>102</v>
      </c>
      <c r="AB100" s="16">
        <v>125</v>
      </c>
      <c r="AC100" s="16">
        <v>90</v>
      </c>
      <c r="AD100" s="17">
        <v>239</v>
      </c>
      <c r="AE100" s="16">
        <v>160</v>
      </c>
      <c r="AF100" s="16">
        <v>194</v>
      </c>
      <c r="AG100" s="16">
        <v>353</v>
      </c>
      <c r="AH100" s="17">
        <v>171</v>
      </c>
      <c r="AI100" s="16">
        <v>161</v>
      </c>
      <c r="AJ100" s="16">
        <v>256</v>
      </c>
      <c r="AK100" s="17">
        <v>423</v>
      </c>
      <c r="AL100" s="16">
        <v>177</v>
      </c>
      <c r="AM100" s="16">
        <v>235</v>
      </c>
      <c r="AN100" s="16">
        <v>385</v>
      </c>
      <c r="AO100" s="17">
        <v>102</v>
      </c>
      <c r="AP100" s="16">
        <v>190</v>
      </c>
      <c r="AQ100" s="16">
        <v>258</v>
      </c>
      <c r="AR100" s="17">
        <v>253</v>
      </c>
      <c r="AS100" s="16">
        <v>126</v>
      </c>
      <c r="AT100" s="16">
        <v>379</v>
      </c>
      <c r="AU100" s="16">
        <v>179</v>
      </c>
      <c r="AV100" s="16">
        <v>270</v>
      </c>
      <c r="AW100" s="17">
        <v>220</v>
      </c>
      <c r="AX100" s="16">
        <v>316</v>
      </c>
      <c r="AY100" s="17">
        <v>495</v>
      </c>
      <c r="AZ100" s="16">
        <v>177</v>
      </c>
      <c r="BA100" s="17">
        <v>144</v>
      </c>
      <c r="BB100" s="16">
        <v>451</v>
      </c>
      <c r="BC100" s="16">
        <v>48</v>
      </c>
      <c r="BD100" s="17">
        <v>138</v>
      </c>
      <c r="BE100" s="16">
        <v>211</v>
      </c>
      <c r="BF100" s="18">
        <v>235</v>
      </c>
    </row>
    <row r="101" spans="1:58" ht="24.95" customHeight="1">
      <c r="A101" s="6"/>
      <c r="B101" s="15"/>
      <c r="C101" s="23"/>
      <c r="D101" s="23"/>
      <c r="E101" s="22"/>
      <c r="F101" s="22"/>
      <c r="G101" s="23"/>
      <c r="H101" s="22"/>
      <c r="I101" s="23"/>
      <c r="J101" s="22"/>
      <c r="K101" s="22"/>
      <c r="L101" s="22"/>
      <c r="M101" s="23"/>
      <c r="N101" s="22"/>
      <c r="O101" s="23"/>
      <c r="P101" s="22"/>
      <c r="Q101" s="22"/>
      <c r="R101" s="22"/>
      <c r="S101" s="22"/>
      <c r="T101" s="22"/>
      <c r="U101" s="23"/>
      <c r="V101" s="22"/>
      <c r="W101" s="23"/>
      <c r="X101" s="22"/>
      <c r="Y101" s="22"/>
      <c r="Z101" s="23"/>
      <c r="AA101" s="22"/>
      <c r="AB101" s="22"/>
      <c r="AC101" s="22"/>
      <c r="AD101" s="23"/>
      <c r="AE101" s="22"/>
      <c r="AF101" s="22"/>
      <c r="AG101" s="22"/>
      <c r="AH101" s="23"/>
      <c r="AI101" s="22"/>
      <c r="AJ101" s="22"/>
      <c r="AK101" s="23"/>
      <c r="AL101" s="22"/>
      <c r="AM101" s="22"/>
      <c r="AN101" s="22"/>
      <c r="AO101" s="23"/>
      <c r="AP101" s="22"/>
      <c r="AQ101" s="22"/>
      <c r="AR101" s="23"/>
      <c r="AS101" s="22"/>
      <c r="AT101" s="22"/>
      <c r="AU101" s="22"/>
      <c r="AV101" s="22"/>
      <c r="AW101" s="23"/>
      <c r="AX101" s="22"/>
      <c r="AY101" s="23"/>
      <c r="AZ101" s="22"/>
      <c r="BA101" s="23"/>
      <c r="BB101" s="22"/>
      <c r="BC101" s="22"/>
      <c r="BD101" s="23"/>
      <c r="BE101" s="22"/>
      <c r="BF101" s="25"/>
    </row>
    <row r="102" spans="1:58" ht="24.95" customHeight="1">
      <c r="A102" s="6"/>
      <c r="B102" s="15" t="s">
        <v>200</v>
      </c>
      <c r="C102" s="49">
        <v>0.36</v>
      </c>
      <c r="D102" s="49">
        <v>1</v>
      </c>
      <c r="E102" s="22" t="s">
        <v>152</v>
      </c>
      <c r="F102" s="22" t="s">
        <v>152</v>
      </c>
      <c r="G102" s="49">
        <v>0.28999999999999998</v>
      </c>
      <c r="H102" s="50">
        <v>0.41</v>
      </c>
      <c r="I102" s="49">
        <v>0.44</v>
      </c>
      <c r="J102" s="50">
        <v>0.45</v>
      </c>
      <c r="K102" s="50">
        <v>0.34</v>
      </c>
      <c r="L102" s="50">
        <v>0.24</v>
      </c>
      <c r="M102" s="49">
        <v>0.21</v>
      </c>
      <c r="N102" s="50">
        <v>0.67</v>
      </c>
      <c r="O102" s="49">
        <v>0.3</v>
      </c>
      <c r="P102" s="50">
        <v>0.42</v>
      </c>
      <c r="Q102" s="50">
        <v>0.35</v>
      </c>
      <c r="R102" s="50">
        <v>0.36</v>
      </c>
      <c r="S102" s="50">
        <v>0.37</v>
      </c>
      <c r="T102" s="50">
        <v>0.36</v>
      </c>
      <c r="U102" s="49">
        <v>0.74</v>
      </c>
      <c r="V102" s="50">
        <v>0.05</v>
      </c>
      <c r="W102" s="49">
        <v>0.47</v>
      </c>
      <c r="X102" s="50">
        <v>0.39</v>
      </c>
      <c r="Y102" s="50">
        <v>0.27</v>
      </c>
      <c r="Z102" s="49">
        <v>0.42</v>
      </c>
      <c r="AA102" s="50">
        <v>0.31</v>
      </c>
      <c r="AB102" s="50">
        <v>0.26</v>
      </c>
      <c r="AC102" s="50">
        <v>0.37</v>
      </c>
      <c r="AD102" s="49">
        <v>0.18</v>
      </c>
      <c r="AE102" s="50">
        <v>0.38</v>
      </c>
      <c r="AF102" s="50">
        <v>0.56999999999999995</v>
      </c>
      <c r="AG102" s="50">
        <v>0.48</v>
      </c>
      <c r="AH102" s="49">
        <v>0.24</v>
      </c>
      <c r="AI102" s="50">
        <v>0.3</v>
      </c>
      <c r="AJ102" s="50">
        <v>0.49</v>
      </c>
      <c r="AK102" s="49">
        <v>0.43</v>
      </c>
      <c r="AL102" s="50">
        <v>0.35</v>
      </c>
      <c r="AM102" s="50">
        <v>0.49</v>
      </c>
      <c r="AN102" s="50">
        <v>0.45</v>
      </c>
      <c r="AO102" s="49">
        <v>0.13</v>
      </c>
      <c r="AP102" s="50">
        <v>0.56000000000000005</v>
      </c>
      <c r="AQ102" s="50">
        <v>0.32</v>
      </c>
      <c r="AR102" s="49">
        <v>0.54</v>
      </c>
      <c r="AS102" s="50">
        <v>0.39</v>
      </c>
      <c r="AT102" s="50">
        <v>0.49</v>
      </c>
      <c r="AU102" s="50">
        <v>0.15</v>
      </c>
      <c r="AV102" s="50">
        <v>0.51</v>
      </c>
      <c r="AW102" s="49">
        <v>0.1</v>
      </c>
      <c r="AX102" s="50">
        <v>0.51</v>
      </c>
      <c r="AY102" s="49">
        <v>0.39</v>
      </c>
      <c r="AZ102" s="50">
        <v>0.51</v>
      </c>
      <c r="BA102" s="49">
        <v>0.37</v>
      </c>
      <c r="BB102" s="50">
        <v>0.36</v>
      </c>
      <c r="BC102" s="50">
        <v>0.46</v>
      </c>
      <c r="BD102" s="49">
        <v>0.33</v>
      </c>
      <c r="BE102" s="50">
        <v>0.28999999999999998</v>
      </c>
      <c r="BF102" s="51">
        <v>0.46</v>
      </c>
    </row>
    <row r="103" spans="1:58" ht="24.95" customHeight="1">
      <c r="A103" s="6"/>
      <c r="B103" s="15" t="s">
        <v>201</v>
      </c>
      <c r="C103" s="49">
        <v>0.22</v>
      </c>
      <c r="D103" s="23" t="s">
        <v>152</v>
      </c>
      <c r="E103" s="50">
        <v>1</v>
      </c>
      <c r="F103" s="22" t="s">
        <v>152</v>
      </c>
      <c r="G103" s="49">
        <v>0.22</v>
      </c>
      <c r="H103" s="50">
        <v>0.22</v>
      </c>
      <c r="I103" s="49">
        <v>0.32</v>
      </c>
      <c r="J103" s="50">
        <v>0.19</v>
      </c>
      <c r="K103" s="50">
        <v>0.21</v>
      </c>
      <c r="L103" s="50">
        <v>0.17</v>
      </c>
      <c r="M103" s="49">
        <v>0.18</v>
      </c>
      <c r="N103" s="50">
        <v>0.25</v>
      </c>
      <c r="O103" s="49">
        <v>0.24</v>
      </c>
      <c r="P103" s="50">
        <v>0.18</v>
      </c>
      <c r="Q103" s="50">
        <v>0.23</v>
      </c>
      <c r="R103" s="50">
        <v>0.22</v>
      </c>
      <c r="S103" s="50">
        <v>0.21</v>
      </c>
      <c r="T103" s="50">
        <v>0.23</v>
      </c>
      <c r="U103" s="49">
        <v>0.21</v>
      </c>
      <c r="V103" s="50">
        <v>0.13</v>
      </c>
      <c r="W103" s="49">
        <v>0.2</v>
      </c>
      <c r="X103" s="50">
        <v>0.25</v>
      </c>
      <c r="Y103" s="50">
        <v>0.21</v>
      </c>
      <c r="Z103" s="49">
        <v>0.23</v>
      </c>
      <c r="AA103" s="50">
        <v>0.26</v>
      </c>
      <c r="AB103" s="50">
        <v>0.23</v>
      </c>
      <c r="AC103" s="50">
        <v>0.11</v>
      </c>
      <c r="AD103" s="49">
        <v>0.16</v>
      </c>
      <c r="AE103" s="50">
        <v>0.28999999999999998</v>
      </c>
      <c r="AF103" s="50">
        <v>0.24</v>
      </c>
      <c r="AG103" s="50">
        <v>0.26</v>
      </c>
      <c r="AH103" s="49">
        <v>0.17</v>
      </c>
      <c r="AI103" s="50">
        <v>0.26</v>
      </c>
      <c r="AJ103" s="50">
        <v>0.22</v>
      </c>
      <c r="AK103" s="49">
        <v>0.22</v>
      </c>
      <c r="AL103" s="50">
        <v>0.25</v>
      </c>
      <c r="AM103" s="50">
        <v>0.18</v>
      </c>
      <c r="AN103" s="50">
        <v>0.21</v>
      </c>
      <c r="AO103" s="49">
        <v>0.13</v>
      </c>
      <c r="AP103" s="50">
        <v>0.21</v>
      </c>
      <c r="AQ103" s="50">
        <v>0.27</v>
      </c>
      <c r="AR103" s="49">
        <v>0.24</v>
      </c>
      <c r="AS103" s="50">
        <v>0.22</v>
      </c>
      <c r="AT103" s="50">
        <v>0.23</v>
      </c>
      <c r="AU103" s="50">
        <v>0.17</v>
      </c>
      <c r="AV103" s="50">
        <v>0.22</v>
      </c>
      <c r="AW103" s="49">
        <v>0.24</v>
      </c>
      <c r="AX103" s="50">
        <v>0.22</v>
      </c>
      <c r="AY103" s="49">
        <v>0.22</v>
      </c>
      <c r="AZ103" s="50">
        <v>0.2</v>
      </c>
      <c r="BA103" s="49">
        <v>0.24</v>
      </c>
      <c r="BB103" s="50">
        <v>0.21</v>
      </c>
      <c r="BC103" s="50">
        <v>0.24</v>
      </c>
      <c r="BD103" s="49">
        <v>0.1</v>
      </c>
      <c r="BE103" s="50">
        <v>0.27</v>
      </c>
      <c r="BF103" s="51">
        <v>0.22</v>
      </c>
    </row>
    <row r="104" spans="1:58" ht="24.95" customHeight="1">
      <c r="A104" s="6"/>
      <c r="B104" s="15" t="s">
        <v>202</v>
      </c>
      <c r="C104" s="49">
        <v>0.38</v>
      </c>
      <c r="D104" s="23" t="s">
        <v>152</v>
      </c>
      <c r="E104" s="22" t="s">
        <v>152</v>
      </c>
      <c r="F104" s="50">
        <v>1</v>
      </c>
      <c r="G104" s="49">
        <v>0.43</v>
      </c>
      <c r="H104" s="50">
        <v>0.34</v>
      </c>
      <c r="I104" s="49">
        <v>0.2</v>
      </c>
      <c r="J104" s="50">
        <v>0.3</v>
      </c>
      <c r="K104" s="50">
        <v>0.39</v>
      </c>
      <c r="L104" s="50">
        <v>0.56999999999999995</v>
      </c>
      <c r="M104" s="49">
        <v>0.56000000000000005</v>
      </c>
      <c r="N104" s="50">
        <v>0.05</v>
      </c>
      <c r="O104" s="49">
        <v>0.41</v>
      </c>
      <c r="P104" s="50">
        <v>0.38</v>
      </c>
      <c r="Q104" s="50">
        <v>0.38</v>
      </c>
      <c r="R104" s="50">
        <v>0.34</v>
      </c>
      <c r="S104" s="50">
        <v>0.39</v>
      </c>
      <c r="T104" s="50">
        <v>0.37</v>
      </c>
      <c r="U104" s="49">
        <v>0.02</v>
      </c>
      <c r="V104" s="50">
        <v>0.78</v>
      </c>
      <c r="W104" s="49">
        <v>0.26</v>
      </c>
      <c r="X104" s="50">
        <v>0.34</v>
      </c>
      <c r="Y104" s="50">
        <v>0.48</v>
      </c>
      <c r="Z104" s="49">
        <v>0.3</v>
      </c>
      <c r="AA104" s="50">
        <v>0.41</v>
      </c>
      <c r="AB104" s="50">
        <v>0.47</v>
      </c>
      <c r="AC104" s="50">
        <v>0.46</v>
      </c>
      <c r="AD104" s="49">
        <v>0.63</v>
      </c>
      <c r="AE104" s="50">
        <v>0.28000000000000003</v>
      </c>
      <c r="AF104" s="50">
        <v>0.13</v>
      </c>
      <c r="AG104" s="50">
        <v>0.2</v>
      </c>
      <c r="AH104" s="49">
        <v>0.56000000000000005</v>
      </c>
      <c r="AI104" s="50">
        <v>0.43</v>
      </c>
      <c r="AJ104" s="50">
        <v>0.23</v>
      </c>
      <c r="AK104" s="49">
        <v>0.3</v>
      </c>
      <c r="AL104" s="50">
        <v>0.39</v>
      </c>
      <c r="AM104" s="50">
        <v>0.26</v>
      </c>
      <c r="AN104" s="50">
        <v>0.28999999999999998</v>
      </c>
      <c r="AO104" s="49">
        <v>0.7</v>
      </c>
      <c r="AP104" s="50">
        <v>0.15</v>
      </c>
      <c r="AQ104" s="50">
        <v>0.4</v>
      </c>
      <c r="AR104" s="49">
        <v>0.18</v>
      </c>
      <c r="AS104" s="50">
        <v>0.34</v>
      </c>
      <c r="AT104" s="50">
        <v>0.23</v>
      </c>
      <c r="AU104" s="50">
        <v>0.63</v>
      </c>
      <c r="AV104" s="50">
        <v>0.21</v>
      </c>
      <c r="AW104" s="49">
        <v>0.65</v>
      </c>
      <c r="AX104" s="50">
        <v>0.21</v>
      </c>
      <c r="AY104" s="49">
        <v>0.35</v>
      </c>
      <c r="AZ104" s="50">
        <v>0.25</v>
      </c>
      <c r="BA104" s="49">
        <v>0.36</v>
      </c>
      <c r="BB104" s="50">
        <v>0.39</v>
      </c>
      <c r="BC104" s="50">
        <v>0.28999999999999998</v>
      </c>
      <c r="BD104" s="49">
        <v>0.49</v>
      </c>
      <c r="BE104" s="50">
        <v>0.43</v>
      </c>
      <c r="BF104" s="51">
        <v>0.27</v>
      </c>
    </row>
    <row r="105" spans="1:58" ht="24.95" customHeight="1">
      <c r="A105" s="6"/>
      <c r="B105" s="15" t="s">
        <v>203</v>
      </c>
      <c r="C105" s="49">
        <v>-0.02</v>
      </c>
      <c r="D105" s="49">
        <v>1</v>
      </c>
      <c r="E105" s="22" t="s">
        <v>152</v>
      </c>
      <c r="F105" s="50">
        <v>-1</v>
      </c>
      <c r="G105" s="49">
        <v>-0.14000000000000001</v>
      </c>
      <c r="H105" s="50">
        <v>7.0000000000000007E-2</v>
      </c>
      <c r="I105" s="49">
        <v>0.24</v>
      </c>
      <c r="J105" s="50">
        <v>0.15</v>
      </c>
      <c r="K105" s="50">
        <v>-0.05</v>
      </c>
      <c r="L105" s="50">
        <v>-0.34</v>
      </c>
      <c r="M105" s="49">
        <v>-0.35</v>
      </c>
      <c r="N105" s="50">
        <v>0.61</v>
      </c>
      <c r="O105" s="49">
        <v>-0.1</v>
      </c>
      <c r="P105" s="50">
        <v>0.04</v>
      </c>
      <c r="Q105" s="50">
        <v>-0.03</v>
      </c>
      <c r="R105" s="50">
        <v>0.02</v>
      </c>
      <c r="S105" s="50">
        <v>-0.03</v>
      </c>
      <c r="T105" s="50">
        <v>-0.01</v>
      </c>
      <c r="U105" s="49">
        <v>0.71</v>
      </c>
      <c r="V105" s="50">
        <v>-0.74</v>
      </c>
      <c r="W105" s="49">
        <v>0.22</v>
      </c>
      <c r="X105" s="50">
        <v>0.05</v>
      </c>
      <c r="Y105" s="50">
        <v>-0.2</v>
      </c>
      <c r="Z105" s="49">
        <v>0.11</v>
      </c>
      <c r="AA105" s="50">
        <v>-0.1</v>
      </c>
      <c r="AB105" s="50">
        <v>-0.21</v>
      </c>
      <c r="AC105" s="50">
        <v>-0.09</v>
      </c>
      <c r="AD105" s="49">
        <v>-0.46</v>
      </c>
      <c r="AE105" s="50">
        <v>0.1</v>
      </c>
      <c r="AF105" s="50">
        <v>0.44</v>
      </c>
      <c r="AG105" s="50">
        <v>0.28999999999999998</v>
      </c>
      <c r="AH105" s="49">
        <v>-0.31</v>
      </c>
      <c r="AI105" s="50">
        <v>-0.13</v>
      </c>
      <c r="AJ105" s="50">
        <v>0.26</v>
      </c>
      <c r="AK105" s="49">
        <v>0.14000000000000001</v>
      </c>
      <c r="AL105" s="50">
        <v>-0.04</v>
      </c>
      <c r="AM105" s="50">
        <v>0.24</v>
      </c>
      <c r="AN105" s="50">
        <v>0.16</v>
      </c>
      <c r="AO105" s="49">
        <v>-0.56000000000000005</v>
      </c>
      <c r="AP105" s="50">
        <v>0.41</v>
      </c>
      <c r="AQ105" s="50">
        <v>-0.08</v>
      </c>
      <c r="AR105" s="49">
        <v>0.37</v>
      </c>
      <c r="AS105" s="50">
        <v>0.04</v>
      </c>
      <c r="AT105" s="50">
        <v>0.26</v>
      </c>
      <c r="AU105" s="50">
        <v>-0.49</v>
      </c>
      <c r="AV105" s="50">
        <v>0.3</v>
      </c>
      <c r="AW105" s="49">
        <v>-0.55000000000000004</v>
      </c>
      <c r="AX105" s="50">
        <v>0.3</v>
      </c>
      <c r="AY105" s="49">
        <v>0.04</v>
      </c>
      <c r="AZ105" s="50">
        <v>0.27</v>
      </c>
      <c r="BA105" s="49">
        <v>0.01</v>
      </c>
      <c r="BB105" s="50">
        <v>-0.02</v>
      </c>
      <c r="BC105" s="50">
        <v>0.17</v>
      </c>
      <c r="BD105" s="49">
        <v>-0.16</v>
      </c>
      <c r="BE105" s="50">
        <v>-0.14000000000000001</v>
      </c>
      <c r="BF105" s="51">
        <v>0.19</v>
      </c>
    </row>
    <row r="106" spans="1:58" ht="24.95" customHeight="1">
      <c r="A106" s="6"/>
      <c r="B106" s="15" t="s">
        <v>204</v>
      </c>
      <c r="C106" s="32">
        <v>0.27</v>
      </c>
      <c r="D106" s="32" t="s">
        <v>152</v>
      </c>
      <c r="E106" s="31" t="s">
        <v>152</v>
      </c>
      <c r="F106" s="31">
        <v>0.71</v>
      </c>
      <c r="G106" s="32">
        <v>0.3</v>
      </c>
      <c r="H106" s="31">
        <v>0.25</v>
      </c>
      <c r="I106" s="32">
        <v>0.12</v>
      </c>
      <c r="J106" s="31">
        <v>0.21</v>
      </c>
      <c r="K106" s="31">
        <v>0.25</v>
      </c>
      <c r="L106" s="31">
        <v>0.45</v>
      </c>
      <c r="M106" s="32">
        <v>0.41</v>
      </c>
      <c r="N106" s="31">
        <v>0.05</v>
      </c>
      <c r="O106" s="32">
        <v>0.3</v>
      </c>
      <c r="P106" s="31">
        <v>0.27</v>
      </c>
      <c r="Q106" s="31">
        <v>0.26</v>
      </c>
      <c r="R106" s="31">
        <v>0.25</v>
      </c>
      <c r="S106" s="31">
        <v>0.28000000000000003</v>
      </c>
      <c r="T106" s="31">
        <v>0.26</v>
      </c>
      <c r="U106" s="32">
        <v>0.02</v>
      </c>
      <c r="V106" s="31">
        <v>0.56999999999999995</v>
      </c>
      <c r="W106" s="32">
        <v>0.19</v>
      </c>
      <c r="X106" s="31">
        <v>0.21</v>
      </c>
      <c r="Y106" s="31">
        <v>0.36</v>
      </c>
      <c r="Z106" s="32">
        <v>0.19</v>
      </c>
      <c r="AA106" s="31">
        <v>0.31</v>
      </c>
      <c r="AB106" s="31">
        <v>0.36</v>
      </c>
      <c r="AC106" s="31">
        <v>0.37</v>
      </c>
      <c r="AD106" s="32">
        <v>0.44</v>
      </c>
      <c r="AE106" s="31">
        <v>0.19</v>
      </c>
      <c r="AF106" s="31">
        <v>0.1</v>
      </c>
      <c r="AG106" s="31">
        <v>0.14000000000000001</v>
      </c>
      <c r="AH106" s="32">
        <v>0.35</v>
      </c>
      <c r="AI106" s="31">
        <v>0.35</v>
      </c>
      <c r="AJ106" s="31">
        <v>0.16</v>
      </c>
      <c r="AK106" s="32">
        <v>0.21</v>
      </c>
      <c r="AL106" s="31">
        <v>0.24</v>
      </c>
      <c r="AM106" s="31">
        <v>0.2</v>
      </c>
      <c r="AN106" s="31">
        <v>0.2</v>
      </c>
      <c r="AO106" s="32">
        <v>0.52</v>
      </c>
      <c r="AP106" s="31">
        <v>0.09</v>
      </c>
      <c r="AQ106" s="31">
        <v>0.28000000000000003</v>
      </c>
      <c r="AR106" s="32">
        <v>0.12</v>
      </c>
      <c r="AS106" s="31">
        <v>0.21</v>
      </c>
      <c r="AT106" s="31">
        <v>0.15</v>
      </c>
      <c r="AU106" s="31">
        <v>0.48</v>
      </c>
      <c r="AV106" s="31">
        <v>0.16</v>
      </c>
      <c r="AW106" s="32">
        <v>0.45</v>
      </c>
      <c r="AX106" s="31">
        <v>0.15</v>
      </c>
      <c r="AY106" s="32">
        <v>0.26</v>
      </c>
      <c r="AZ106" s="31">
        <v>0.19</v>
      </c>
      <c r="BA106" s="32">
        <v>0.25</v>
      </c>
      <c r="BB106" s="31">
        <v>0.28000000000000003</v>
      </c>
      <c r="BC106" s="31">
        <v>0.26</v>
      </c>
      <c r="BD106" s="32">
        <v>0.4</v>
      </c>
      <c r="BE106" s="31">
        <v>0.26</v>
      </c>
      <c r="BF106" s="34">
        <v>0.2</v>
      </c>
    </row>
    <row r="107" spans="1:58" ht="24.95" customHeight="1">
      <c r="A107" s="6"/>
      <c r="B107" s="15" t="s">
        <v>205</v>
      </c>
      <c r="C107" s="32">
        <v>0.11</v>
      </c>
      <c r="D107" s="32" t="s">
        <v>152</v>
      </c>
      <c r="E107" s="31" t="s">
        <v>152</v>
      </c>
      <c r="F107" s="31">
        <v>0.28999999999999998</v>
      </c>
      <c r="G107" s="32">
        <v>0.13</v>
      </c>
      <c r="H107" s="31">
        <v>0.1</v>
      </c>
      <c r="I107" s="32">
        <v>0.09</v>
      </c>
      <c r="J107" s="31">
        <v>0.08</v>
      </c>
      <c r="K107" s="31">
        <v>0.14000000000000001</v>
      </c>
      <c r="L107" s="31">
        <v>0.12</v>
      </c>
      <c r="M107" s="32">
        <v>0.16</v>
      </c>
      <c r="N107" s="31">
        <v>0.01</v>
      </c>
      <c r="O107" s="32">
        <v>0.11</v>
      </c>
      <c r="P107" s="31">
        <v>0.11</v>
      </c>
      <c r="Q107" s="31">
        <v>0.13</v>
      </c>
      <c r="R107" s="31">
        <v>0.09</v>
      </c>
      <c r="S107" s="31">
        <v>0.11</v>
      </c>
      <c r="T107" s="31">
        <v>0.11</v>
      </c>
      <c r="U107" s="32">
        <v>0</v>
      </c>
      <c r="V107" s="31">
        <v>0.22</v>
      </c>
      <c r="W107" s="32">
        <v>0.06</v>
      </c>
      <c r="X107" s="31">
        <v>0.14000000000000001</v>
      </c>
      <c r="Y107" s="31">
        <v>0.12</v>
      </c>
      <c r="Z107" s="32">
        <v>0.12</v>
      </c>
      <c r="AA107" s="31">
        <v>0.1</v>
      </c>
      <c r="AB107" s="31">
        <v>0.11</v>
      </c>
      <c r="AC107" s="31">
        <v>0.1</v>
      </c>
      <c r="AD107" s="32">
        <v>0.19</v>
      </c>
      <c r="AE107" s="31">
        <v>0.09</v>
      </c>
      <c r="AF107" s="31">
        <v>0.03</v>
      </c>
      <c r="AG107" s="31">
        <v>0.06</v>
      </c>
      <c r="AH107" s="32">
        <v>0.2</v>
      </c>
      <c r="AI107" s="31">
        <v>0.08</v>
      </c>
      <c r="AJ107" s="31">
        <v>7.0000000000000007E-2</v>
      </c>
      <c r="AK107" s="32">
        <v>0.08</v>
      </c>
      <c r="AL107" s="31">
        <v>0.15</v>
      </c>
      <c r="AM107" s="31">
        <v>0.06</v>
      </c>
      <c r="AN107" s="31">
        <v>0.08</v>
      </c>
      <c r="AO107" s="32">
        <v>0.18</v>
      </c>
      <c r="AP107" s="31">
        <v>0.06</v>
      </c>
      <c r="AQ107" s="31">
        <v>0.12</v>
      </c>
      <c r="AR107" s="32">
        <v>0.05</v>
      </c>
      <c r="AS107" s="31">
        <v>0.13</v>
      </c>
      <c r="AT107" s="31">
        <v>0.08</v>
      </c>
      <c r="AU107" s="31">
        <v>0.16</v>
      </c>
      <c r="AV107" s="31">
        <v>0.06</v>
      </c>
      <c r="AW107" s="32">
        <v>0.19</v>
      </c>
      <c r="AX107" s="31">
        <v>0.05</v>
      </c>
      <c r="AY107" s="32">
        <v>0.09</v>
      </c>
      <c r="AZ107" s="31">
        <v>0.06</v>
      </c>
      <c r="BA107" s="32">
        <v>0.11</v>
      </c>
      <c r="BB107" s="31">
        <v>0.11</v>
      </c>
      <c r="BC107" s="31">
        <v>0.03</v>
      </c>
      <c r="BD107" s="32">
        <v>0.09</v>
      </c>
      <c r="BE107" s="31">
        <v>0.17</v>
      </c>
      <c r="BF107" s="34">
        <v>0.06</v>
      </c>
    </row>
    <row r="108" spans="1:58" ht="24.95" customHeight="1">
      <c r="A108" s="6"/>
      <c r="B108" s="15" t="s">
        <v>206</v>
      </c>
      <c r="C108" s="32">
        <v>0.22</v>
      </c>
      <c r="D108" s="32" t="s">
        <v>152</v>
      </c>
      <c r="E108" s="31">
        <v>1</v>
      </c>
      <c r="F108" s="31" t="s">
        <v>152</v>
      </c>
      <c r="G108" s="32">
        <v>0.22</v>
      </c>
      <c r="H108" s="31">
        <v>0.22</v>
      </c>
      <c r="I108" s="32">
        <v>0.32</v>
      </c>
      <c r="J108" s="31">
        <v>0.19</v>
      </c>
      <c r="K108" s="31">
        <v>0.21</v>
      </c>
      <c r="L108" s="31">
        <v>0.17</v>
      </c>
      <c r="M108" s="32">
        <v>0.18</v>
      </c>
      <c r="N108" s="31">
        <v>0.25</v>
      </c>
      <c r="O108" s="32">
        <v>0.24</v>
      </c>
      <c r="P108" s="31">
        <v>0.18</v>
      </c>
      <c r="Q108" s="31">
        <v>0.23</v>
      </c>
      <c r="R108" s="31">
        <v>0.22</v>
      </c>
      <c r="S108" s="31">
        <v>0.21</v>
      </c>
      <c r="T108" s="31">
        <v>0.23</v>
      </c>
      <c r="U108" s="32">
        <v>0.21</v>
      </c>
      <c r="V108" s="31">
        <v>0.13</v>
      </c>
      <c r="W108" s="32">
        <v>0.2</v>
      </c>
      <c r="X108" s="31">
        <v>0.25</v>
      </c>
      <c r="Y108" s="31">
        <v>0.21</v>
      </c>
      <c r="Z108" s="32">
        <v>0.23</v>
      </c>
      <c r="AA108" s="31">
        <v>0.26</v>
      </c>
      <c r="AB108" s="31">
        <v>0.23</v>
      </c>
      <c r="AC108" s="31">
        <v>0.11</v>
      </c>
      <c r="AD108" s="32">
        <v>0.16</v>
      </c>
      <c r="AE108" s="31">
        <v>0.28999999999999998</v>
      </c>
      <c r="AF108" s="31">
        <v>0.24</v>
      </c>
      <c r="AG108" s="31">
        <v>0.26</v>
      </c>
      <c r="AH108" s="32">
        <v>0.17</v>
      </c>
      <c r="AI108" s="31">
        <v>0.26</v>
      </c>
      <c r="AJ108" s="31">
        <v>0.22</v>
      </c>
      <c r="AK108" s="32">
        <v>0.22</v>
      </c>
      <c r="AL108" s="31">
        <v>0.25</v>
      </c>
      <c r="AM108" s="31">
        <v>0.18</v>
      </c>
      <c r="AN108" s="31">
        <v>0.21</v>
      </c>
      <c r="AO108" s="32">
        <v>0.13</v>
      </c>
      <c r="AP108" s="31">
        <v>0.21</v>
      </c>
      <c r="AQ108" s="31">
        <v>0.27</v>
      </c>
      <c r="AR108" s="32">
        <v>0.24</v>
      </c>
      <c r="AS108" s="31">
        <v>0.22</v>
      </c>
      <c r="AT108" s="31">
        <v>0.23</v>
      </c>
      <c r="AU108" s="31">
        <v>0.17</v>
      </c>
      <c r="AV108" s="31">
        <v>0.22</v>
      </c>
      <c r="AW108" s="32">
        <v>0.24</v>
      </c>
      <c r="AX108" s="31">
        <v>0.22</v>
      </c>
      <c r="AY108" s="32">
        <v>0.22</v>
      </c>
      <c r="AZ108" s="31">
        <v>0.2</v>
      </c>
      <c r="BA108" s="32">
        <v>0.24</v>
      </c>
      <c r="BB108" s="31">
        <v>0.21</v>
      </c>
      <c r="BC108" s="31">
        <v>0.24</v>
      </c>
      <c r="BD108" s="32">
        <v>0.1</v>
      </c>
      <c r="BE108" s="31">
        <v>0.27</v>
      </c>
      <c r="BF108" s="34">
        <v>0.22</v>
      </c>
    </row>
    <row r="109" spans="1:58" ht="24.95" customHeight="1">
      <c r="A109" s="6"/>
      <c r="B109" s="15" t="s">
        <v>207</v>
      </c>
      <c r="C109" s="32">
        <v>0.1</v>
      </c>
      <c r="D109" s="32">
        <v>0.28000000000000003</v>
      </c>
      <c r="E109" s="31" t="s">
        <v>152</v>
      </c>
      <c r="F109" s="31" t="s">
        <v>152</v>
      </c>
      <c r="G109" s="32">
        <v>0.1</v>
      </c>
      <c r="H109" s="31">
        <v>0.1</v>
      </c>
      <c r="I109" s="32">
        <v>0.12</v>
      </c>
      <c r="J109" s="31">
        <v>0.13</v>
      </c>
      <c r="K109" s="31">
        <v>0.11</v>
      </c>
      <c r="L109" s="31">
        <v>0.05</v>
      </c>
      <c r="M109" s="32">
        <v>7.0000000000000007E-2</v>
      </c>
      <c r="N109" s="31">
        <v>0.15</v>
      </c>
      <c r="O109" s="32">
        <v>0.06</v>
      </c>
      <c r="P109" s="31">
        <v>7.0000000000000007E-2</v>
      </c>
      <c r="Q109" s="31">
        <v>0.13</v>
      </c>
      <c r="R109" s="31">
        <v>0.17</v>
      </c>
      <c r="S109" s="31">
        <v>7.0000000000000007E-2</v>
      </c>
      <c r="T109" s="31">
        <v>0.15</v>
      </c>
      <c r="U109" s="32">
        <v>0.2</v>
      </c>
      <c r="V109" s="31">
        <v>0.02</v>
      </c>
      <c r="W109" s="32">
        <v>0.12</v>
      </c>
      <c r="X109" s="31">
        <v>0.13</v>
      </c>
      <c r="Y109" s="31">
        <v>7.0000000000000007E-2</v>
      </c>
      <c r="Z109" s="32">
        <v>0.13</v>
      </c>
      <c r="AA109" s="31">
        <v>0.06</v>
      </c>
      <c r="AB109" s="31">
        <v>7.0000000000000007E-2</v>
      </c>
      <c r="AC109" s="31">
        <v>7.0000000000000007E-2</v>
      </c>
      <c r="AD109" s="32">
        <v>0.04</v>
      </c>
      <c r="AE109" s="31">
        <v>0.13</v>
      </c>
      <c r="AF109" s="31">
        <v>0.14000000000000001</v>
      </c>
      <c r="AG109" s="31">
        <v>0.14000000000000001</v>
      </c>
      <c r="AH109" s="32">
        <v>0.08</v>
      </c>
      <c r="AI109" s="31">
        <v>0.09</v>
      </c>
      <c r="AJ109" s="31">
        <v>0.12</v>
      </c>
      <c r="AK109" s="32">
        <v>0.1</v>
      </c>
      <c r="AL109" s="31">
        <v>0.12</v>
      </c>
      <c r="AM109" s="31">
        <v>0.12</v>
      </c>
      <c r="AN109" s="31">
        <v>0.12</v>
      </c>
      <c r="AO109" s="32">
        <v>0.02</v>
      </c>
      <c r="AP109" s="31">
        <v>0.12</v>
      </c>
      <c r="AQ109" s="31">
        <v>0.1</v>
      </c>
      <c r="AR109" s="32">
        <v>0.12</v>
      </c>
      <c r="AS109" s="31">
        <v>0.12</v>
      </c>
      <c r="AT109" s="31">
        <v>0.12</v>
      </c>
      <c r="AU109" s="31">
        <v>7.0000000000000007E-2</v>
      </c>
      <c r="AV109" s="31">
        <v>0.14000000000000001</v>
      </c>
      <c r="AW109" s="32">
        <v>0.03</v>
      </c>
      <c r="AX109" s="31">
        <v>0.15</v>
      </c>
      <c r="AY109" s="32">
        <v>0.11</v>
      </c>
      <c r="AZ109" s="31">
        <v>0.14000000000000001</v>
      </c>
      <c r="BA109" s="32">
        <v>0.12</v>
      </c>
      <c r="BB109" s="31">
        <v>0.09</v>
      </c>
      <c r="BC109" s="31">
        <v>0.15</v>
      </c>
      <c r="BD109" s="32">
        <v>0.12</v>
      </c>
      <c r="BE109" s="31">
        <v>0.09</v>
      </c>
      <c r="BF109" s="34">
        <v>0.11</v>
      </c>
    </row>
    <row r="110" spans="1:58" ht="24.95" customHeight="1">
      <c r="A110" s="6"/>
      <c r="B110" s="15" t="s">
        <v>208</v>
      </c>
      <c r="C110" s="32">
        <v>0.26</v>
      </c>
      <c r="D110" s="32">
        <v>0.72</v>
      </c>
      <c r="E110" s="31" t="s">
        <v>152</v>
      </c>
      <c r="F110" s="31" t="s">
        <v>152</v>
      </c>
      <c r="G110" s="32">
        <v>0.18</v>
      </c>
      <c r="H110" s="31">
        <v>0.31</v>
      </c>
      <c r="I110" s="32">
        <v>0.32</v>
      </c>
      <c r="J110" s="31">
        <v>0.32</v>
      </c>
      <c r="K110" s="31">
        <v>0.24</v>
      </c>
      <c r="L110" s="31">
        <v>0.19</v>
      </c>
      <c r="M110" s="32">
        <v>0.14000000000000001</v>
      </c>
      <c r="N110" s="31">
        <v>0.51</v>
      </c>
      <c r="O110" s="32">
        <v>0.25</v>
      </c>
      <c r="P110" s="31">
        <v>0.35</v>
      </c>
      <c r="Q110" s="31">
        <v>0.22</v>
      </c>
      <c r="R110" s="31">
        <v>0.19</v>
      </c>
      <c r="S110" s="31">
        <v>0.3</v>
      </c>
      <c r="T110" s="31">
        <v>0.21</v>
      </c>
      <c r="U110" s="32">
        <v>0.54</v>
      </c>
      <c r="V110" s="31">
        <v>0.02</v>
      </c>
      <c r="W110" s="32">
        <v>0.35</v>
      </c>
      <c r="X110" s="31">
        <v>0.27</v>
      </c>
      <c r="Y110" s="31">
        <v>0.21</v>
      </c>
      <c r="Z110" s="32">
        <v>0.28000000000000003</v>
      </c>
      <c r="AA110" s="31">
        <v>0.25</v>
      </c>
      <c r="AB110" s="31">
        <v>0.18</v>
      </c>
      <c r="AC110" s="31">
        <v>0.3</v>
      </c>
      <c r="AD110" s="32">
        <v>0.14000000000000001</v>
      </c>
      <c r="AE110" s="31">
        <v>0.25</v>
      </c>
      <c r="AF110" s="31">
        <v>0.43</v>
      </c>
      <c r="AG110" s="31">
        <v>0.35</v>
      </c>
      <c r="AH110" s="32">
        <v>0.17</v>
      </c>
      <c r="AI110" s="31">
        <v>0.21</v>
      </c>
      <c r="AJ110" s="31">
        <v>0.37</v>
      </c>
      <c r="AK110" s="32">
        <v>0.33</v>
      </c>
      <c r="AL110" s="31">
        <v>0.23</v>
      </c>
      <c r="AM110" s="31">
        <v>0.38</v>
      </c>
      <c r="AN110" s="31">
        <v>0.32</v>
      </c>
      <c r="AO110" s="32">
        <v>0.11</v>
      </c>
      <c r="AP110" s="31">
        <v>0.43</v>
      </c>
      <c r="AQ110" s="31">
        <v>0.22</v>
      </c>
      <c r="AR110" s="32">
        <v>0.42</v>
      </c>
      <c r="AS110" s="31">
        <v>0.26</v>
      </c>
      <c r="AT110" s="31">
        <v>0.37</v>
      </c>
      <c r="AU110" s="31">
        <v>0.08</v>
      </c>
      <c r="AV110" s="31">
        <v>0.37</v>
      </c>
      <c r="AW110" s="32">
        <v>0.06</v>
      </c>
      <c r="AX110" s="31">
        <v>0.36</v>
      </c>
      <c r="AY110" s="32">
        <v>0.28000000000000003</v>
      </c>
      <c r="AZ110" s="31">
        <v>0.37</v>
      </c>
      <c r="BA110" s="32">
        <v>0.24</v>
      </c>
      <c r="BB110" s="31">
        <v>0.27</v>
      </c>
      <c r="BC110" s="31">
        <v>0.31</v>
      </c>
      <c r="BD110" s="32">
        <v>0.21</v>
      </c>
      <c r="BE110" s="31">
        <v>0.2</v>
      </c>
      <c r="BF110" s="34">
        <v>0.35</v>
      </c>
    </row>
    <row r="111" spans="1:58" ht="24.95" customHeight="1">
      <c r="A111" s="8"/>
      <c r="B111" s="15" t="s">
        <v>157</v>
      </c>
      <c r="C111" s="39">
        <v>0.04</v>
      </c>
      <c r="D111" s="39" t="s">
        <v>152</v>
      </c>
      <c r="E111" s="35" t="s">
        <v>152</v>
      </c>
      <c r="F111" s="35" t="s">
        <v>152</v>
      </c>
      <c r="G111" s="39">
        <v>0.06</v>
      </c>
      <c r="H111" s="35">
        <v>0.03</v>
      </c>
      <c r="I111" s="39">
        <v>0.03</v>
      </c>
      <c r="J111" s="35">
        <v>0.06</v>
      </c>
      <c r="K111" s="35">
        <v>0.06</v>
      </c>
      <c r="L111" s="35">
        <v>0.02</v>
      </c>
      <c r="M111" s="39">
        <v>0.05</v>
      </c>
      <c r="N111" s="35">
        <v>0.03</v>
      </c>
      <c r="O111" s="39">
        <v>0.05</v>
      </c>
      <c r="P111" s="35">
        <v>0.02</v>
      </c>
      <c r="Q111" s="35">
        <v>0.03</v>
      </c>
      <c r="R111" s="35">
        <v>0.08</v>
      </c>
      <c r="S111" s="35">
        <v>0.03</v>
      </c>
      <c r="T111" s="35">
        <v>0.05</v>
      </c>
      <c r="U111" s="39">
        <v>0.03</v>
      </c>
      <c r="V111" s="35">
        <v>0.04</v>
      </c>
      <c r="W111" s="39">
        <v>7.0000000000000007E-2</v>
      </c>
      <c r="X111" s="35">
        <v>0.02</v>
      </c>
      <c r="Y111" s="35">
        <v>0.04</v>
      </c>
      <c r="Z111" s="39">
        <v>0.05</v>
      </c>
      <c r="AA111" s="35">
        <v>0.02</v>
      </c>
      <c r="AB111" s="35">
        <v>0.05</v>
      </c>
      <c r="AC111" s="35">
        <v>0.06</v>
      </c>
      <c r="AD111" s="39">
        <v>0.03</v>
      </c>
      <c r="AE111" s="35">
        <v>0.05</v>
      </c>
      <c r="AF111" s="35">
        <v>0.06</v>
      </c>
      <c r="AG111" s="35">
        <v>0.05</v>
      </c>
      <c r="AH111" s="39">
        <v>0.04</v>
      </c>
      <c r="AI111" s="35">
        <v>0.02</v>
      </c>
      <c r="AJ111" s="35">
        <v>0.06</v>
      </c>
      <c r="AK111" s="39">
        <v>0.05</v>
      </c>
      <c r="AL111" s="35">
        <v>0.02</v>
      </c>
      <c r="AM111" s="35">
        <v>7.0000000000000007E-2</v>
      </c>
      <c r="AN111" s="35">
        <v>0.05</v>
      </c>
      <c r="AO111" s="39">
        <v>0.04</v>
      </c>
      <c r="AP111" s="35">
        <v>0.09</v>
      </c>
      <c r="AQ111" s="35">
        <v>0.02</v>
      </c>
      <c r="AR111" s="39">
        <v>0.04</v>
      </c>
      <c r="AS111" s="35">
        <v>0.05</v>
      </c>
      <c r="AT111" s="35">
        <v>0.05</v>
      </c>
      <c r="AU111" s="35">
        <v>0.05</v>
      </c>
      <c r="AV111" s="35">
        <v>0.06</v>
      </c>
      <c r="AW111" s="39">
        <v>0.02</v>
      </c>
      <c r="AX111" s="35">
        <v>0.06</v>
      </c>
      <c r="AY111" s="39">
        <v>0.04</v>
      </c>
      <c r="AZ111" s="35">
        <v>0.04</v>
      </c>
      <c r="BA111" s="39">
        <v>0.03</v>
      </c>
      <c r="BB111" s="35">
        <v>0.04</v>
      </c>
      <c r="BC111" s="35">
        <v>0.01</v>
      </c>
      <c r="BD111" s="39">
        <v>7.0000000000000007E-2</v>
      </c>
      <c r="BE111" s="35">
        <v>0.01</v>
      </c>
      <c r="BF111" s="38">
        <v>0.05</v>
      </c>
    </row>
    <row r="113" spans="1:58" ht="24.95" customHeight="1">
      <c r="A113" s="1"/>
      <c r="B113" s="1" t="s">
        <v>20</v>
      </c>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row>
    <row r="114" spans="1:58" ht="24.9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row>
    <row r="115" spans="1:58" ht="24.95" customHeight="1">
      <c r="A115" s="2" t="s">
        <v>75</v>
      </c>
      <c r="B115" s="3"/>
      <c r="C115" s="69" t="s">
        <v>74</v>
      </c>
      <c r="D115" s="66" t="s">
        <v>76</v>
      </c>
      <c r="E115" s="68"/>
      <c r="F115" s="67"/>
      <c r="G115" s="66" t="s">
        <v>77</v>
      </c>
      <c r="H115" s="67"/>
      <c r="I115" s="66" t="s">
        <v>78</v>
      </c>
      <c r="J115" s="68"/>
      <c r="K115" s="68"/>
      <c r="L115" s="67"/>
      <c r="M115" s="66" t="s">
        <v>79</v>
      </c>
      <c r="N115" s="67"/>
      <c r="O115" s="66" t="s">
        <v>80</v>
      </c>
      <c r="P115" s="68"/>
      <c r="Q115" s="68"/>
      <c r="R115" s="68"/>
      <c r="S115" s="68"/>
      <c r="T115" s="67"/>
      <c r="U115" s="66" t="s">
        <v>81</v>
      </c>
      <c r="V115" s="67"/>
      <c r="W115" s="66" t="s">
        <v>82</v>
      </c>
      <c r="X115" s="68"/>
      <c r="Y115" s="67"/>
      <c r="Z115" s="66" t="s">
        <v>83</v>
      </c>
      <c r="AA115" s="68"/>
      <c r="AB115" s="68"/>
      <c r="AC115" s="67"/>
      <c r="AD115" s="66" t="s">
        <v>84</v>
      </c>
      <c r="AE115" s="68"/>
      <c r="AF115" s="68"/>
      <c r="AG115" s="67"/>
      <c r="AH115" s="66" t="s">
        <v>85</v>
      </c>
      <c r="AI115" s="68"/>
      <c r="AJ115" s="67"/>
      <c r="AK115" s="66" t="s">
        <v>86</v>
      </c>
      <c r="AL115" s="68"/>
      <c r="AM115" s="68"/>
      <c r="AN115" s="67"/>
      <c r="AO115" s="66" t="s">
        <v>87</v>
      </c>
      <c r="AP115" s="68"/>
      <c r="AQ115" s="67"/>
      <c r="AR115" s="66" t="s">
        <v>88</v>
      </c>
      <c r="AS115" s="68"/>
      <c r="AT115" s="68"/>
      <c r="AU115" s="67"/>
      <c r="AV115" s="65" t="s">
        <v>89</v>
      </c>
      <c r="AW115" s="66" t="s">
        <v>90</v>
      </c>
      <c r="AX115" s="67"/>
      <c r="AY115" s="66" t="s">
        <v>91</v>
      </c>
      <c r="AZ115" s="67"/>
      <c r="BA115" s="66" t="s">
        <v>92</v>
      </c>
      <c r="BB115" s="68"/>
      <c r="BC115" s="67"/>
      <c r="BD115" s="66" t="s">
        <v>93</v>
      </c>
      <c r="BE115" s="68"/>
      <c r="BF115" s="67"/>
    </row>
    <row r="116" spans="1:58" ht="24.95" customHeight="1">
      <c r="A116" s="5"/>
      <c r="B116" s="4"/>
      <c r="C116" s="11" t="s">
        <v>94</v>
      </c>
      <c r="D116" s="11" t="s">
        <v>95</v>
      </c>
      <c r="E116" s="10" t="s">
        <v>96</v>
      </c>
      <c r="F116" s="10" t="s">
        <v>97</v>
      </c>
      <c r="G116" s="11" t="s">
        <v>98</v>
      </c>
      <c r="H116" s="10" t="s">
        <v>99</v>
      </c>
      <c r="I116" s="11" t="s">
        <v>100</v>
      </c>
      <c r="J116" s="10" t="s">
        <v>101</v>
      </c>
      <c r="K116" s="10" t="s">
        <v>102</v>
      </c>
      <c r="L116" s="10" t="s">
        <v>103</v>
      </c>
      <c r="M116" s="11" t="s">
        <v>104</v>
      </c>
      <c r="N116" s="10" t="s">
        <v>105</v>
      </c>
      <c r="O116" s="11" t="s">
        <v>106</v>
      </c>
      <c r="P116" s="10" t="s">
        <v>107</v>
      </c>
      <c r="Q116" s="10" t="s">
        <v>108</v>
      </c>
      <c r="R116" s="10" t="s">
        <v>109</v>
      </c>
      <c r="S116" s="10" t="s">
        <v>110</v>
      </c>
      <c r="T116" s="10" t="s">
        <v>111</v>
      </c>
      <c r="U116" s="11" t="s">
        <v>112</v>
      </c>
      <c r="V116" s="10" t="s">
        <v>113</v>
      </c>
      <c r="W116" s="11" t="s">
        <v>114</v>
      </c>
      <c r="X116" s="10" t="s">
        <v>115</v>
      </c>
      <c r="Y116" s="10" t="s">
        <v>116</v>
      </c>
      <c r="Z116" s="11" t="s">
        <v>117</v>
      </c>
      <c r="AA116" s="10" t="s">
        <v>118</v>
      </c>
      <c r="AB116" s="10" t="s">
        <v>119</v>
      </c>
      <c r="AC116" s="10" t="s">
        <v>120</v>
      </c>
      <c r="AD116" s="11" t="s">
        <v>121</v>
      </c>
      <c r="AE116" s="10" t="s">
        <v>122</v>
      </c>
      <c r="AF116" s="10" t="s">
        <v>123</v>
      </c>
      <c r="AG116" s="10" t="s">
        <v>124</v>
      </c>
      <c r="AH116" s="11" t="s">
        <v>125</v>
      </c>
      <c r="AI116" s="10" t="s">
        <v>126</v>
      </c>
      <c r="AJ116" s="10" t="s">
        <v>127</v>
      </c>
      <c r="AK116" s="11" t="s">
        <v>128</v>
      </c>
      <c r="AL116" s="10" t="s">
        <v>129</v>
      </c>
      <c r="AM116" s="10" t="s">
        <v>130</v>
      </c>
      <c r="AN116" s="10" t="s">
        <v>131</v>
      </c>
      <c r="AO116" s="11" t="s">
        <v>132</v>
      </c>
      <c r="AP116" s="10" t="s">
        <v>133</v>
      </c>
      <c r="AQ116" s="10" t="s">
        <v>134</v>
      </c>
      <c r="AR116" s="11" t="s">
        <v>135</v>
      </c>
      <c r="AS116" s="10" t="s">
        <v>136</v>
      </c>
      <c r="AT116" s="10" t="s">
        <v>137</v>
      </c>
      <c r="AU116" s="10" t="s">
        <v>138</v>
      </c>
      <c r="AV116" s="10" t="s">
        <v>139</v>
      </c>
      <c r="AW116" s="11" t="s">
        <v>140</v>
      </c>
      <c r="AX116" s="10" t="s">
        <v>141</v>
      </c>
      <c r="AY116" s="11" t="s">
        <v>142</v>
      </c>
      <c r="AZ116" s="10" t="s">
        <v>143</v>
      </c>
      <c r="BA116" s="11" t="s">
        <v>144</v>
      </c>
      <c r="BB116" s="10" t="s">
        <v>145</v>
      </c>
      <c r="BC116" s="10" t="s">
        <v>146</v>
      </c>
      <c r="BD116" s="11" t="s">
        <v>147</v>
      </c>
      <c r="BE116" s="10" t="s">
        <v>148</v>
      </c>
      <c r="BF116" s="12" t="s">
        <v>149</v>
      </c>
    </row>
    <row r="117" spans="1:58" ht="24.95" customHeight="1">
      <c r="A117" s="7" t="s">
        <v>20</v>
      </c>
      <c r="B117" s="15" t="s">
        <v>150</v>
      </c>
      <c r="C117" s="17">
        <v>602</v>
      </c>
      <c r="D117" s="17">
        <v>217</v>
      </c>
      <c r="E117" s="16">
        <v>131</v>
      </c>
      <c r="F117" s="16">
        <v>229</v>
      </c>
      <c r="G117" s="17">
        <v>271</v>
      </c>
      <c r="H117" s="16">
        <v>326</v>
      </c>
      <c r="I117" s="17">
        <v>119</v>
      </c>
      <c r="J117" s="16">
        <v>158</v>
      </c>
      <c r="K117" s="16">
        <v>157</v>
      </c>
      <c r="L117" s="16">
        <v>168</v>
      </c>
      <c r="M117" s="17">
        <v>361</v>
      </c>
      <c r="N117" s="16">
        <v>186</v>
      </c>
      <c r="O117" s="17">
        <v>163</v>
      </c>
      <c r="P117" s="16">
        <v>187</v>
      </c>
      <c r="Q117" s="16">
        <v>150</v>
      </c>
      <c r="R117" s="16">
        <v>99</v>
      </c>
      <c r="S117" s="16">
        <v>349</v>
      </c>
      <c r="T117" s="16">
        <v>250</v>
      </c>
      <c r="U117" s="17">
        <v>258</v>
      </c>
      <c r="V117" s="16">
        <v>265</v>
      </c>
      <c r="W117" s="17">
        <v>151</v>
      </c>
      <c r="X117" s="16">
        <v>183</v>
      </c>
      <c r="Y117" s="16">
        <v>268</v>
      </c>
      <c r="Z117" s="17">
        <v>286</v>
      </c>
      <c r="AA117" s="16">
        <v>102</v>
      </c>
      <c r="AB117" s="16">
        <v>125</v>
      </c>
      <c r="AC117" s="16">
        <v>90</v>
      </c>
      <c r="AD117" s="17">
        <v>239</v>
      </c>
      <c r="AE117" s="16">
        <v>160</v>
      </c>
      <c r="AF117" s="16">
        <v>194</v>
      </c>
      <c r="AG117" s="16">
        <v>353</v>
      </c>
      <c r="AH117" s="17">
        <v>171</v>
      </c>
      <c r="AI117" s="16">
        <v>161</v>
      </c>
      <c r="AJ117" s="16">
        <v>256</v>
      </c>
      <c r="AK117" s="17">
        <v>423</v>
      </c>
      <c r="AL117" s="16">
        <v>177</v>
      </c>
      <c r="AM117" s="16">
        <v>235</v>
      </c>
      <c r="AN117" s="16">
        <v>385</v>
      </c>
      <c r="AO117" s="17">
        <v>102</v>
      </c>
      <c r="AP117" s="16">
        <v>190</v>
      </c>
      <c r="AQ117" s="16">
        <v>258</v>
      </c>
      <c r="AR117" s="17">
        <v>253</v>
      </c>
      <c r="AS117" s="16">
        <v>126</v>
      </c>
      <c r="AT117" s="16">
        <v>379</v>
      </c>
      <c r="AU117" s="16">
        <v>179</v>
      </c>
      <c r="AV117" s="16">
        <v>270</v>
      </c>
      <c r="AW117" s="17">
        <v>220</v>
      </c>
      <c r="AX117" s="16">
        <v>316</v>
      </c>
      <c r="AY117" s="17">
        <v>495</v>
      </c>
      <c r="AZ117" s="16">
        <v>177</v>
      </c>
      <c r="BA117" s="17">
        <v>144</v>
      </c>
      <c r="BB117" s="16">
        <v>451</v>
      </c>
      <c r="BC117" s="16">
        <v>48</v>
      </c>
      <c r="BD117" s="17">
        <v>138</v>
      </c>
      <c r="BE117" s="16">
        <v>211</v>
      </c>
      <c r="BF117" s="18">
        <v>235</v>
      </c>
    </row>
    <row r="118" spans="1:58" ht="24.95" customHeight="1">
      <c r="A118" s="6"/>
      <c r="B118" s="15"/>
      <c r="C118" s="23"/>
      <c r="D118" s="23"/>
      <c r="E118" s="22"/>
      <c r="F118" s="22"/>
      <c r="G118" s="23"/>
      <c r="H118" s="22"/>
      <c r="I118" s="23"/>
      <c r="J118" s="22"/>
      <c r="K118" s="22"/>
      <c r="L118" s="22"/>
      <c r="M118" s="23"/>
      <c r="N118" s="22"/>
      <c r="O118" s="23"/>
      <c r="P118" s="22"/>
      <c r="Q118" s="22"/>
      <c r="R118" s="22"/>
      <c r="S118" s="22"/>
      <c r="T118" s="22"/>
      <c r="U118" s="23"/>
      <c r="V118" s="22"/>
      <c r="W118" s="23"/>
      <c r="X118" s="22"/>
      <c r="Y118" s="22"/>
      <c r="Z118" s="23"/>
      <c r="AA118" s="22"/>
      <c r="AB118" s="22"/>
      <c r="AC118" s="22"/>
      <c r="AD118" s="23"/>
      <c r="AE118" s="22"/>
      <c r="AF118" s="22"/>
      <c r="AG118" s="22"/>
      <c r="AH118" s="23"/>
      <c r="AI118" s="22"/>
      <c r="AJ118" s="22"/>
      <c r="AK118" s="23"/>
      <c r="AL118" s="22"/>
      <c r="AM118" s="22"/>
      <c r="AN118" s="22"/>
      <c r="AO118" s="23"/>
      <c r="AP118" s="22"/>
      <c r="AQ118" s="22"/>
      <c r="AR118" s="23"/>
      <c r="AS118" s="22"/>
      <c r="AT118" s="22"/>
      <c r="AU118" s="22"/>
      <c r="AV118" s="22"/>
      <c r="AW118" s="23"/>
      <c r="AX118" s="22"/>
      <c r="AY118" s="23"/>
      <c r="AZ118" s="22"/>
      <c r="BA118" s="23"/>
      <c r="BB118" s="22"/>
      <c r="BC118" s="22"/>
      <c r="BD118" s="23"/>
      <c r="BE118" s="22"/>
      <c r="BF118" s="25"/>
    </row>
    <row r="119" spans="1:58" ht="24.95" customHeight="1">
      <c r="A119" s="6"/>
      <c r="B119" s="15" t="s">
        <v>209</v>
      </c>
      <c r="C119" s="49">
        <v>-0.01</v>
      </c>
      <c r="D119" s="49">
        <v>0.82</v>
      </c>
      <c r="E119" s="50">
        <v>0.16</v>
      </c>
      <c r="F119" s="50">
        <v>-0.88</v>
      </c>
      <c r="G119" s="49">
        <v>-0.12</v>
      </c>
      <c r="H119" s="50">
        <v>7.0000000000000007E-2</v>
      </c>
      <c r="I119" s="49">
        <v>0.22</v>
      </c>
      <c r="J119" s="50">
        <v>0.11</v>
      </c>
      <c r="K119" s="50">
        <v>-0.01</v>
      </c>
      <c r="L119" s="50">
        <v>-0.28999999999999998</v>
      </c>
      <c r="M119" s="49">
        <v>-0.37</v>
      </c>
      <c r="N119" s="50">
        <v>0.65</v>
      </c>
      <c r="O119" s="49">
        <v>-0.09</v>
      </c>
      <c r="P119" s="50">
        <v>0.02</v>
      </c>
      <c r="Q119" s="50">
        <v>-0.01</v>
      </c>
      <c r="R119" s="50">
        <v>7.0000000000000007E-2</v>
      </c>
      <c r="S119" s="50">
        <v>-0.03</v>
      </c>
      <c r="T119" s="50">
        <v>0.02</v>
      </c>
      <c r="U119" s="49">
        <v>1</v>
      </c>
      <c r="V119" s="50">
        <v>-1</v>
      </c>
      <c r="W119" s="49">
        <v>0.33</v>
      </c>
      <c r="X119" s="50">
        <v>0.03</v>
      </c>
      <c r="Y119" s="50">
        <v>-0.24</v>
      </c>
      <c r="Z119" s="49">
        <v>0.15</v>
      </c>
      <c r="AA119" s="50">
        <v>-0.12</v>
      </c>
      <c r="AB119" s="50">
        <v>-0.2</v>
      </c>
      <c r="AC119" s="50">
        <v>-0.15</v>
      </c>
      <c r="AD119" s="49">
        <v>-0.47</v>
      </c>
      <c r="AE119" s="50">
        <v>0.04</v>
      </c>
      <c r="AF119" s="50">
        <v>0.53</v>
      </c>
      <c r="AG119" s="50">
        <v>0.31</v>
      </c>
      <c r="AH119" s="49">
        <v>-0.41</v>
      </c>
      <c r="AI119" s="50">
        <v>-0.03</v>
      </c>
      <c r="AJ119" s="50">
        <v>0.28000000000000003</v>
      </c>
      <c r="AK119" s="49">
        <v>0.17</v>
      </c>
      <c r="AL119" s="50">
        <v>-0.01</v>
      </c>
      <c r="AM119" s="50">
        <v>0.24</v>
      </c>
      <c r="AN119" s="50">
        <v>0.18</v>
      </c>
      <c r="AO119" s="49">
        <v>-0.57999999999999996</v>
      </c>
      <c r="AP119" s="50">
        <v>0.45</v>
      </c>
      <c r="AQ119" s="50">
        <v>-0.06</v>
      </c>
      <c r="AR119" s="49">
        <v>0.46</v>
      </c>
      <c r="AS119" s="50">
        <v>0.03</v>
      </c>
      <c r="AT119" s="50">
        <v>0.32</v>
      </c>
      <c r="AU119" s="50">
        <v>-0.55000000000000004</v>
      </c>
      <c r="AV119" s="50">
        <v>0.33</v>
      </c>
      <c r="AW119" s="49">
        <v>-0.6</v>
      </c>
      <c r="AX119" s="50">
        <v>0.39</v>
      </c>
      <c r="AY119" s="49">
        <v>0.06</v>
      </c>
      <c r="AZ119" s="50">
        <v>0.28999999999999998</v>
      </c>
      <c r="BA119" s="49">
        <v>7.0000000000000007E-2</v>
      </c>
      <c r="BB119" s="50">
        <v>-0.03</v>
      </c>
      <c r="BC119" s="50">
        <v>0.13</v>
      </c>
      <c r="BD119" s="49">
        <v>-0.27</v>
      </c>
      <c r="BE119" s="50">
        <v>-0.08</v>
      </c>
      <c r="BF119" s="51">
        <v>0.2</v>
      </c>
    </row>
    <row r="120" spans="1:58" ht="24.95" customHeight="1">
      <c r="A120" s="6"/>
      <c r="B120" s="15" t="s">
        <v>210</v>
      </c>
      <c r="C120" s="32">
        <v>0.43</v>
      </c>
      <c r="D120" s="32">
        <v>0.88</v>
      </c>
      <c r="E120" s="31">
        <v>0.42</v>
      </c>
      <c r="F120" s="31">
        <v>0.03</v>
      </c>
      <c r="G120" s="32">
        <v>0.38</v>
      </c>
      <c r="H120" s="31">
        <v>0.47</v>
      </c>
      <c r="I120" s="32">
        <v>0.47</v>
      </c>
      <c r="J120" s="31">
        <v>0.5</v>
      </c>
      <c r="K120" s="31">
        <v>0.45</v>
      </c>
      <c r="L120" s="31">
        <v>0.32</v>
      </c>
      <c r="M120" s="32">
        <v>0.26</v>
      </c>
      <c r="N120" s="31">
        <v>0.75</v>
      </c>
      <c r="O120" s="32">
        <v>0.32</v>
      </c>
      <c r="P120" s="31">
        <v>0.47</v>
      </c>
      <c r="Q120" s="31">
        <v>0.44</v>
      </c>
      <c r="R120" s="31">
        <v>0.53</v>
      </c>
      <c r="S120" s="31">
        <v>0.4</v>
      </c>
      <c r="T120" s="31">
        <v>0.47</v>
      </c>
      <c r="U120" s="32">
        <v>1</v>
      </c>
      <c r="V120" s="31" t="s">
        <v>152</v>
      </c>
      <c r="W120" s="32">
        <v>0.63</v>
      </c>
      <c r="X120" s="31">
        <v>0.44</v>
      </c>
      <c r="Y120" s="31">
        <v>0.31</v>
      </c>
      <c r="Z120" s="32">
        <v>0.51</v>
      </c>
      <c r="AA120" s="31">
        <v>0.37</v>
      </c>
      <c r="AB120" s="31">
        <v>0.32</v>
      </c>
      <c r="AC120" s="31">
        <v>0.39</v>
      </c>
      <c r="AD120" s="32">
        <v>0.22</v>
      </c>
      <c r="AE120" s="31">
        <v>0.44</v>
      </c>
      <c r="AF120" s="31">
        <v>0.69</v>
      </c>
      <c r="AG120" s="31">
        <v>0.56999999999999995</v>
      </c>
      <c r="AH120" s="32">
        <v>0.24</v>
      </c>
      <c r="AI120" s="31">
        <v>0.43</v>
      </c>
      <c r="AJ120" s="31">
        <v>0.56999999999999995</v>
      </c>
      <c r="AK120" s="32">
        <v>0.51</v>
      </c>
      <c r="AL120" s="31">
        <v>0.43</v>
      </c>
      <c r="AM120" s="31">
        <v>0.56999999999999995</v>
      </c>
      <c r="AN120" s="31">
        <v>0.53</v>
      </c>
      <c r="AO120" s="32">
        <v>0.17</v>
      </c>
      <c r="AP120" s="31">
        <v>0.63</v>
      </c>
      <c r="AQ120" s="31">
        <v>0.41</v>
      </c>
      <c r="AR120" s="32">
        <v>0.67</v>
      </c>
      <c r="AS120" s="31">
        <v>0.42</v>
      </c>
      <c r="AT120" s="31">
        <v>0.59</v>
      </c>
      <c r="AU120" s="31">
        <v>0.17</v>
      </c>
      <c r="AV120" s="31">
        <v>0.6</v>
      </c>
      <c r="AW120" s="32">
        <v>0.14000000000000001</v>
      </c>
      <c r="AX120" s="31">
        <v>0.62</v>
      </c>
      <c r="AY120" s="32">
        <v>0.46</v>
      </c>
      <c r="AZ120" s="31">
        <v>0.59</v>
      </c>
      <c r="BA120" s="32">
        <v>0.48</v>
      </c>
      <c r="BB120" s="31">
        <v>0.42</v>
      </c>
      <c r="BC120" s="31">
        <v>0.48</v>
      </c>
      <c r="BD120" s="32">
        <v>0.33</v>
      </c>
      <c r="BE120" s="31">
        <v>0.39</v>
      </c>
      <c r="BF120" s="34">
        <v>0.52</v>
      </c>
    </row>
    <row r="121" spans="1:58" ht="24.95" customHeight="1">
      <c r="A121" s="6"/>
      <c r="B121" s="15" t="s">
        <v>211</v>
      </c>
      <c r="C121" s="32">
        <v>0.44</v>
      </c>
      <c r="D121" s="32">
        <v>0.06</v>
      </c>
      <c r="E121" s="31">
        <v>0.26</v>
      </c>
      <c r="F121" s="31">
        <v>0.91</v>
      </c>
      <c r="G121" s="32">
        <v>0.5</v>
      </c>
      <c r="H121" s="31">
        <v>0.4</v>
      </c>
      <c r="I121" s="32">
        <v>0.24</v>
      </c>
      <c r="J121" s="31">
        <v>0.38</v>
      </c>
      <c r="K121" s="31">
        <v>0.46</v>
      </c>
      <c r="L121" s="31">
        <v>0.62</v>
      </c>
      <c r="M121" s="32">
        <v>0.64</v>
      </c>
      <c r="N121" s="31">
        <v>0.1</v>
      </c>
      <c r="O121" s="32">
        <v>0.41</v>
      </c>
      <c r="P121" s="31">
        <v>0.45</v>
      </c>
      <c r="Q121" s="31">
        <v>0.45</v>
      </c>
      <c r="R121" s="31">
        <v>0.46</v>
      </c>
      <c r="S121" s="31">
        <v>0.43</v>
      </c>
      <c r="T121" s="31">
        <v>0.45</v>
      </c>
      <c r="U121" s="32" t="s">
        <v>152</v>
      </c>
      <c r="V121" s="31">
        <v>1</v>
      </c>
      <c r="W121" s="32">
        <v>0.3</v>
      </c>
      <c r="X121" s="31">
        <v>0.4</v>
      </c>
      <c r="Y121" s="31">
        <v>0.55000000000000004</v>
      </c>
      <c r="Z121" s="32">
        <v>0.36</v>
      </c>
      <c r="AA121" s="31">
        <v>0.49</v>
      </c>
      <c r="AB121" s="31">
        <v>0.52</v>
      </c>
      <c r="AC121" s="31">
        <v>0.54</v>
      </c>
      <c r="AD121" s="32">
        <v>0.69</v>
      </c>
      <c r="AE121" s="31">
        <v>0.4</v>
      </c>
      <c r="AF121" s="31">
        <v>0.15</v>
      </c>
      <c r="AG121" s="31">
        <v>0.26</v>
      </c>
      <c r="AH121" s="32">
        <v>0.65</v>
      </c>
      <c r="AI121" s="31">
        <v>0.46</v>
      </c>
      <c r="AJ121" s="31">
        <v>0.28999999999999998</v>
      </c>
      <c r="AK121" s="32">
        <v>0.34</v>
      </c>
      <c r="AL121" s="31">
        <v>0.44</v>
      </c>
      <c r="AM121" s="31">
        <v>0.33</v>
      </c>
      <c r="AN121" s="31">
        <v>0.35</v>
      </c>
      <c r="AO121" s="32">
        <v>0.76</v>
      </c>
      <c r="AP121" s="31">
        <v>0.19</v>
      </c>
      <c r="AQ121" s="31">
        <v>0.46</v>
      </c>
      <c r="AR121" s="32">
        <v>0.21</v>
      </c>
      <c r="AS121" s="31">
        <v>0.4</v>
      </c>
      <c r="AT121" s="31">
        <v>0.27</v>
      </c>
      <c r="AU121" s="31">
        <v>0.72</v>
      </c>
      <c r="AV121" s="31">
        <v>0.27</v>
      </c>
      <c r="AW121" s="32">
        <v>0.74</v>
      </c>
      <c r="AX121" s="31">
        <v>0.24</v>
      </c>
      <c r="AY121" s="32">
        <v>0.41</v>
      </c>
      <c r="AZ121" s="31">
        <v>0.3</v>
      </c>
      <c r="BA121" s="32">
        <v>0.4</v>
      </c>
      <c r="BB121" s="31">
        <v>0.45</v>
      </c>
      <c r="BC121" s="31">
        <v>0.35</v>
      </c>
      <c r="BD121" s="32">
        <v>0.59</v>
      </c>
      <c r="BE121" s="31">
        <v>0.48</v>
      </c>
      <c r="BF121" s="34">
        <v>0.31</v>
      </c>
    </row>
    <row r="122" spans="1:58" ht="24.95" customHeight="1">
      <c r="A122" s="6"/>
      <c r="B122" s="15" t="s">
        <v>212</v>
      </c>
      <c r="C122" s="32">
        <v>0.01</v>
      </c>
      <c r="D122" s="32">
        <v>0</v>
      </c>
      <c r="E122" s="31">
        <v>0.03</v>
      </c>
      <c r="F122" s="31">
        <v>0</v>
      </c>
      <c r="G122" s="32">
        <v>0.01</v>
      </c>
      <c r="H122" s="31">
        <v>0.01</v>
      </c>
      <c r="I122" s="32">
        <v>0.02</v>
      </c>
      <c r="J122" s="31">
        <v>0.01</v>
      </c>
      <c r="K122" s="31">
        <v>0.01</v>
      </c>
      <c r="L122" s="31">
        <v>0.01</v>
      </c>
      <c r="M122" s="32">
        <v>0.01</v>
      </c>
      <c r="N122" s="31">
        <v>0.01</v>
      </c>
      <c r="O122" s="32">
        <v>0.01</v>
      </c>
      <c r="P122" s="31">
        <v>0.01</v>
      </c>
      <c r="Q122" s="31">
        <v>0.01</v>
      </c>
      <c r="R122" s="31">
        <v>0.01</v>
      </c>
      <c r="S122" s="31">
        <v>0.01</v>
      </c>
      <c r="T122" s="31">
        <v>0.01</v>
      </c>
      <c r="U122" s="32" t="s">
        <v>152</v>
      </c>
      <c r="V122" s="31" t="s">
        <v>152</v>
      </c>
      <c r="W122" s="32">
        <v>0</v>
      </c>
      <c r="X122" s="31">
        <v>0.01</v>
      </c>
      <c r="Y122" s="31">
        <v>0.01</v>
      </c>
      <c r="Z122" s="32">
        <v>0.01</v>
      </c>
      <c r="AA122" s="31">
        <v>0.02</v>
      </c>
      <c r="AB122" s="31">
        <v>0.01</v>
      </c>
      <c r="AC122" s="31">
        <v>0</v>
      </c>
      <c r="AD122" s="32">
        <v>0.01</v>
      </c>
      <c r="AE122" s="31">
        <v>0.02</v>
      </c>
      <c r="AF122" s="31">
        <v>0.01</v>
      </c>
      <c r="AG122" s="31">
        <v>0.01</v>
      </c>
      <c r="AH122" s="32">
        <v>0.01</v>
      </c>
      <c r="AI122" s="31">
        <v>0.01</v>
      </c>
      <c r="AJ122" s="31">
        <v>0.01</v>
      </c>
      <c r="AK122" s="32">
        <v>0.01</v>
      </c>
      <c r="AL122" s="31">
        <v>0.01</v>
      </c>
      <c r="AM122" s="31">
        <v>0.01</v>
      </c>
      <c r="AN122" s="31">
        <v>0.01</v>
      </c>
      <c r="AO122" s="32">
        <v>0.01</v>
      </c>
      <c r="AP122" s="31">
        <v>0.01</v>
      </c>
      <c r="AQ122" s="31">
        <v>0.01</v>
      </c>
      <c r="AR122" s="32">
        <v>0.01</v>
      </c>
      <c r="AS122" s="31">
        <v>0.01</v>
      </c>
      <c r="AT122" s="31">
        <v>0.01</v>
      </c>
      <c r="AU122" s="31">
        <v>0.01</v>
      </c>
      <c r="AV122" s="31">
        <v>0.01</v>
      </c>
      <c r="AW122" s="32">
        <v>0.01</v>
      </c>
      <c r="AX122" s="31">
        <v>0.01</v>
      </c>
      <c r="AY122" s="32">
        <v>0.01</v>
      </c>
      <c r="AZ122" s="31">
        <v>0.02</v>
      </c>
      <c r="BA122" s="32">
        <v>0.01</v>
      </c>
      <c r="BB122" s="31">
        <v>0.01</v>
      </c>
      <c r="BC122" s="31">
        <v>0.02</v>
      </c>
      <c r="BD122" s="32">
        <v>0.01</v>
      </c>
      <c r="BE122" s="31">
        <v>0.02</v>
      </c>
      <c r="BF122" s="34">
        <v>0.01</v>
      </c>
    </row>
    <row r="123" spans="1:58" ht="24.95" customHeight="1">
      <c r="A123" s="6"/>
      <c r="B123" s="15" t="s">
        <v>213</v>
      </c>
      <c r="C123" s="32">
        <v>0.11</v>
      </c>
      <c r="D123" s="32">
        <v>7.0000000000000007E-2</v>
      </c>
      <c r="E123" s="31">
        <v>0.26</v>
      </c>
      <c r="F123" s="31">
        <v>0.06</v>
      </c>
      <c r="G123" s="32">
        <v>0.11</v>
      </c>
      <c r="H123" s="31">
        <v>0.11</v>
      </c>
      <c r="I123" s="32">
        <v>0.28000000000000003</v>
      </c>
      <c r="J123" s="31">
        <v>0.1</v>
      </c>
      <c r="K123" s="31">
        <v>7.0000000000000007E-2</v>
      </c>
      <c r="L123" s="31">
        <v>0.04</v>
      </c>
      <c r="M123" s="32">
        <v>0.08</v>
      </c>
      <c r="N123" s="31">
        <v>0.14000000000000001</v>
      </c>
      <c r="O123" s="32">
        <v>0.25</v>
      </c>
      <c r="P123" s="31">
        <v>0.06</v>
      </c>
      <c r="Q123" s="31">
        <v>0.09</v>
      </c>
      <c r="R123" s="31" t="s">
        <v>152</v>
      </c>
      <c r="S123" s="31">
        <v>0.15</v>
      </c>
      <c r="T123" s="31">
        <v>0.05</v>
      </c>
      <c r="U123" s="32" t="s">
        <v>152</v>
      </c>
      <c r="V123" s="31" t="s">
        <v>152</v>
      </c>
      <c r="W123" s="32">
        <v>0.06</v>
      </c>
      <c r="X123" s="31">
        <v>0.15</v>
      </c>
      <c r="Y123" s="31">
        <v>0.12</v>
      </c>
      <c r="Z123" s="32">
        <v>0.11</v>
      </c>
      <c r="AA123" s="31">
        <v>0.09</v>
      </c>
      <c r="AB123" s="31">
        <v>0.15</v>
      </c>
      <c r="AC123" s="31">
        <v>7.0000000000000007E-2</v>
      </c>
      <c r="AD123" s="32">
        <v>0.06</v>
      </c>
      <c r="AE123" s="31">
        <v>0.15</v>
      </c>
      <c r="AF123" s="31">
        <v>0.14000000000000001</v>
      </c>
      <c r="AG123" s="31">
        <v>0.15</v>
      </c>
      <c r="AH123" s="32">
        <v>0.08</v>
      </c>
      <c r="AI123" s="31">
        <v>0.1</v>
      </c>
      <c r="AJ123" s="31">
        <v>0.13</v>
      </c>
      <c r="AK123" s="32">
        <v>0.14000000000000001</v>
      </c>
      <c r="AL123" s="31">
        <v>0.13</v>
      </c>
      <c r="AM123" s="31">
        <v>0.1</v>
      </c>
      <c r="AN123" s="31">
        <v>0.11</v>
      </c>
      <c r="AO123" s="32">
        <v>0.05</v>
      </c>
      <c r="AP123" s="31">
        <v>0.16</v>
      </c>
      <c r="AQ123" s="31">
        <v>0.12</v>
      </c>
      <c r="AR123" s="32">
        <v>0.11</v>
      </c>
      <c r="AS123" s="31">
        <v>0.17</v>
      </c>
      <c r="AT123" s="31">
        <v>0.13</v>
      </c>
      <c r="AU123" s="31">
        <v>0.09</v>
      </c>
      <c r="AV123" s="31">
        <v>0.11</v>
      </c>
      <c r="AW123" s="32">
        <v>0.1</v>
      </c>
      <c r="AX123" s="31">
        <v>0.12</v>
      </c>
      <c r="AY123" s="32">
        <v>0.11</v>
      </c>
      <c r="AZ123" s="31">
        <v>0.09</v>
      </c>
      <c r="BA123" s="32">
        <v>0.1</v>
      </c>
      <c r="BB123" s="31">
        <v>0.12</v>
      </c>
      <c r="BC123" s="31">
        <v>0.14000000000000001</v>
      </c>
      <c r="BD123" s="32">
        <v>0.06</v>
      </c>
      <c r="BE123" s="31">
        <v>0.11</v>
      </c>
      <c r="BF123" s="34">
        <v>0.15</v>
      </c>
    </row>
    <row r="124" spans="1:58" ht="24.95" customHeight="1">
      <c r="A124" s="8"/>
      <c r="B124" s="15" t="s">
        <v>186</v>
      </c>
      <c r="C124" s="39">
        <v>0.01</v>
      </c>
      <c r="D124" s="39" t="s">
        <v>152</v>
      </c>
      <c r="E124" s="35">
        <v>0.02</v>
      </c>
      <c r="F124" s="35" t="s">
        <v>152</v>
      </c>
      <c r="G124" s="39">
        <v>0.01</v>
      </c>
      <c r="H124" s="35">
        <v>0.01</v>
      </c>
      <c r="I124" s="39" t="s">
        <v>152</v>
      </c>
      <c r="J124" s="35">
        <v>0.01</v>
      </c>
      <c r="K124" s="35">
        <v>0.01</v>
      </c>
      <c r="L124" s="35">
        <v>0.01</v>
      </c>
      <c r="M124" s="39">
        <v>0.01</v>
      </c>
      <c r="N124" s="35" t="s">
        <v>152</v>
      </c>
      <c r="O124" s="39">
        <v>0</v>
      </c>
      <c r="P124" s="35">
        <v>0.01</v>
      </c>
      <c r="Q124" s="35">
        <v>0.01</v>
      </c>
      <c r="R124" s="35" t="s">
        <v>152</v>
      </c>
      <c r="S124" s="35">
        <v>0.01</v>
      </c>
      <c r="T124" s="35">
        <v>0.01</v>
      </c>
      <c r="U124" s="39" t="s">
        <v>152</v>
      </c>
      <c r="V124" s="35" t="s">
        <v>152</v>
      </c>
      <c r="W124" s="39">
        <v>0.01</v>
      </c>
      <c r="X124" s="35">
        <v>0</v>
      </c>
      <c r="Y124" s="35">
        <v>0.01</v>
      </c>
      <c r="Z124" s="39">
        <v>0.01</v>
      </c>
      <c r="AA124" s="35">
        <v>0.02</v>
      </c>
      <c r="AB124" s="35" t="s">
        <v>152</v>
      </c>
      <c r="AC124" s="35" t="s">
        <v>152</v>
      </c>
      <c r="AD124" s="39">
        <v>0.02</v>
      </c>
      <c r="AE124" s="35" t="s">
        <v>152</v>
      </c>
      <c r="AF124" s="35">
        <v>0.01</v>
      </c>
      <c r="AG124" s="35">
        <v>0</v>
      </c>
      <c r="AH124" s="39">
        <v>0.02</v>
      </c>
      <c r="AI124" s="35" t="s">
        <v>152</v>
      </c>
      <c r="AJ124" s="35">
        <v>0</v>
      </c>
      <c r="AK124" s="39">
        <v>0.01</v>
      </c>
      <c r="AL124" s="35">
        <v>0</v>
      </c>
      <c r="AM124" s="35">
        <v>0</v>
      </c>
      <c r="AN124" s="35">
        <v>0</v>
      </c>
      <c r="AO124" s="39">
        <v>0.02</v>
      </c>
      <c r="AP124" s="35">
        <v>0</v>
      </c>
      <c r="AQ124" s="35">
        <v>0</v>
      </c>
      <c r="AR124" s="39">
        <v>0.01</v>
      </c>
      <c r="AS124" s="35">
        <v>0</v>
      </c>
      <c r="AT124" s="35">
        <v>0.01</v>
      </c>
      <c r="AU124" s="35">
        <v>0.01</v>
      </c>
      <c r="AV124" s="35">
        <v>0</v>
      </c>
      <c r="AW124" s="39">
        <v>0</v>
      </c>
      <c r="AX124" s="35">
        <v>0.01</v>
      </c>
      <c r="AY124" s="39">
        <v>0.01</v>
      </c>
      <c r="AZ124" s="35">
        <v>0.01</v>
      </c>
      <c r="BA124" s="39">
        <v>0.01</v>
      </c>
      <c r="BB124" s="35">
        <v>0</v>
      </c>
      <c r="BC124" s="35" t="s">
        <v>152</v>
      </c>
      <c r="BD124" s="39">
        <v>0.01</v>
      </c>
      <c r="BE124" s="35">
        <v>0</v>
      </c>
      <c r="BF124" s="38">
        <v>0.01</v>
      </c>
    </row>
    <row r="126" spans="1:58" ht="24.95" customHeight="1">
      <c r="A126" s="1"/>
      <c r="B126" s="1" t="s">
        <v>21</v>
      </c>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row>
    <row r="127" spans="1:58" ht="24.9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row>
    <row r="128" spans="1:58" ht="24.95" customHeight="1">
      <c r="A128" s="2"/>
      <c r="B128" s="3"/>
      <c r="C128" s="69" t="s">
        <v>74</v>
      </c>
      <c r="D128" s="66" t="s">
        <v>76</v>
      </c>
      <c r="E128" s="68"/>
      <c r="F128" s="67"/>
      <c r="G128" s="66" t="s">
        <v>77</v>
      </c>
      <c r="H128" s="67"/>
      <c r="I128" s="66" t="s">
        <v>78</v>
      </c>
      <c r="J128" s="68"/>
      <c r="K128" s="68"/>
      <c r="L128" s="67"/>
      <c r="M128" s="66" t="s">
        <v>79</v>
      </c>
      <c r="N128" s="67"/>
      <c r="O128" s="66" t="s">
        <v>80</v>
      </c>
      <c r="P128" s="68"/>
      <c r="Q128" s="68"/>
      <c r="R128" s="68"/>
      <c r="S128" s="68"/>
      <c r="T128" s="67"/>
      <c r="U128" s="66" t="s">
        <v>81</v>
      </c>
      <c r="V128" s="67"/>
      <c r="W128" s="66" t="s">
        <v>82</v>
      </c>
      <c r="X128" s="68"/>
      <c r="Y128" s="67"/>
      <c r="Z128" s="66" t="s">
        <v>83</v>
      </c>
      <c r="AA128" s="68"/>
      <c r="AB128" s="68"/>
      <c r="AC128" s="67"/>
      <c r="AD128" s="66" t="s">
        <v>84</v>
      </c>
      <c r="AE128" s="68"/>
      <c r="AF128" s="68"/>
      <c r="AG128" s="67"/>
      <c r="AH128" s="66" t="s">
        <v>85</v>
      </c>
      <c r="AI128" s="68"/>
      <c r="AJ128" s="67"/>
      <c r="AK128" s="66" t="s">
        <v>86</v>
      </c>
      <c r="AL128" s="68"/>
      <c r="AM128" s="68"/>
      <c r="AN128" s="67"/>
      <c r="AO128" s="66" t="s">
        <v>87</v>
      </c>
      <c r="AP128" s="68"/>
      <c r="AQ128" s="67"/>
      <c r="AR128" s="66" t="s">
        <v>88</v>
      </c>
      <c r="AS128" s="68"/>
      <c r="AT128" s="68"/>
      <c r="AU128" s="67"/>
      <c r="AV128" s="65" t="s">
        <v>89</v>
      </c>
      <c r="AW128" s="66" t="s">
        <v>90</v>
      </c>
      <c r="AX128" s="67"/>
      <c r="AY128" s="66" t="s">
        <v>91</v>
      </c>
      <c r="AZ128" s="67"/>
      <c r="BA128" s="66" t="s">
        <v>92</v>
      </c>
      <c r="BB128" s="68"/>
      <c r="BC128" s="67"/>
      <c r="BD128" s="66" t="s">
        <v>93</v>
      </c>
      <c r="BE128" s="68"/>
      <c r="BF128" s="67"/>
    </row>
    <row r="129" spans="1:58" ht="24.95" customHeight="1">
      <c r="A129" s="5"/>
      <c r="B129" s="4"/>
      <c r="C129" s="11" t="s">
        <v>94</v>
      </c>
      <c r="D129" s="11" t="s">
        <v>95</v>
      </c>
      <c r="E129" s="10" t="s">
        <v>96</v>
      </c>
      <c r="F129" s="10" t="s">
        <v>97</v>
      </c>
      <c r="G129" s="11" t="s">
        <v>98</v>
      </c>
      <c r="H129" s="10" t="s">
        <v>99</v>
      </c>
      <c r="I129" s="11" t="s">
        <v>100</v>
      </c>
      <c r="J129" s="10" t="s">
        <v>101</v>
      </c>
      <c r="K129" s="10" t="s">
        <v>102</v>
      </c>
      <c r="L129" s="10" t="s">
        <v>103</v>
      </c>
      <c r="M129" s="11" t="s">
        <v>104</v>
      </c>
      <c r="N129" s="10" t="s">
        <v>105</v>
      </c>
      <c r="O129" s="11" t="s">
        <v>106</v>
      </c>
      <c r="P129" s="10" t="s">
        <v>107</v>
      </c>
      <c r="Q129" s="10" t="s">
        <v>108</v>
      </c>
      <c r="R129" s="10" t="s">
        <v>109</v>
      </c>
      <c r="S129" s="10" t="s">
        <v>110</v>
      </c>
      <c r="T129" s="10" t="s">
        <v>111</v>
      </c>
      <c r="U129" s="11" t="s">
        <v>112</v>
      </c>
      <c r="V129" s="10" t="s">
        <v>113</v>
      </c>
      <c r="W129" s="11" t="s">
        <v>114</v>
      </c>
      <c r="X129" s="10" t="s">
        <v>115</v>
      </c>
      <c r="Y129" s="10" t="s">
        <v>116</v>
      </c>
      <c r="Z129" s="11" t="s">
        <v>117</v>
      </c>
      <c r="AA129" s="10" t="s">
        <v>118</v>
      </c>
      <c r="AB129" s="10" t="s">
        <v>119</v>
      </c>
      <c r="AC129" s="10" t="s">
        <v>120</v>
      </c>
      <c r="AD129" s="11" t="s">
        <v>121</v>
      </c>
      <c r="AE129" s="10" t="s">
        <v>122</v>
      </c>
      <c r="AF129" s="10" t="s">
        <v>123</v>
      </c>
      <c r="AG129" s="10" t="s">
        <v>124</v>
      </c>
      <c r="AH129" s="11" t="s">
        <v>125</v>
      </c>
      <c r="AI129" s="10" t="s">
        <v>126</v>
      </c>
      <c r="AJ129" s="10" t="s">
        <v>127</v>
      </c>
      <c r="AK129" s="11" t="s">
        <v>128</v>
      </c>
      <c r="AL129" s="10" t="s">
        <v>129</v>
      </c>
      <c r="AM129" s="10" t="s">
        <v>130</v>
      </c>
      <c r="AN129" s="10" t="s">
        <v>131</v>
      </c>
      <c r="AO129" s="11" t="s">
        <v>132</v>
      </c>
      <c r="AP129" s="10" t="s">
        <v>133</v>
      </c>
      <c r="AQ129" s="10" t="s">
        <v>134</v>
      </c>
      <c r="AR129" s="11" t="s">
        <v>135</v>
      </c>
      <c r="AS129" s="10" t="s">
        <v>136</v>
      </c>
      <c r="AT129" s="10" t="s">
        <v>137</v>
      </c>
      <c r="AU129" s="10" t="s">
        <v>138</v>
      </c>
      <c r="AV129" s="10" t="s">
        <v>139</v>
      </c>
      <c r="AW129" s="11" t="s">
        <v>140</v>
      </c>
      <c r="AX129" s="10" t="s">
        <v>141</v>
      </c>
      <c r="AY129" s="11" t="s">
        <v>142</v>
      </c>
      <c r="AZ129" s="10" t="s">
        <v>143</v>
      </c>
      <c r="BA129" s="11" t="s">
        <v>144</v>
      </c>
      <c r="BB129" s="10" t="s">
        <v>145</v>
      </c>
      <c r="BC129" s="10" t="s">
        <v>146</v>
      </c>
      <c r="BD129" s="11" t="s">
        <v>147</v>
      </c>
      <c r="BE129" s="10" t="s">
        <v>148</v>
      </c>
      <c r="BF129" s="12" t="s">
        <v>149</v>
      </c>
    </row>
    <row r="130" spans="1:58" ht="24.95" customHeight="1">
      <c r="A130" s="7" t="s">
        <v>21</v>
      </c>
      <c r="B130" s="15" t="s">
        <v>150</v>
      </c>
      <c r="C130" s="17">
        <v>602</v>
      </c>
      <c r="D130" s="17">
        <v>217</v>
      </c>
      <c r="E130" s="16">
        <v>131</v>
      </c>
      <c r="F130" s="16">
        <v>229</v>
      </c>
      <c r="G130" s="17">
        <v>271</v>
      </c>
      <c r="H130" s="16">
        <v>326</v>
      </c>
      <c r="I130" s="17">
        <v>119</v>
      </c>
      <c r="J130" s="16">
        <v>158</v>
      </c>
      <c r="K130" s="16">
        <v>157</v>
      </c>
      <c r="L130" s="16">
        <v>168</v>
      </c>
      <c r="M130" s="17">
        <v>361</v>
      </c>
      <c r="N130" s="16">
        <v>186</v>
      </c>
      <c r="O130" s="17">
        <v>163</v>
      </c>
      <c r="P130" s="16">
        <v>187</v>
      </c>
      <c r="Q130" s="16">
        <v>150</v>
      </c>
      <c r="R130" s="16">
        <v>99</v>
      </c>
      <c r="S130" s="16">
        <v>349</v>
      </c>
      <c r="T130" s="16">
        <v>250</v>
      </c>
      <c r="U130" s="17">
        <v>258</v>
      </c>
      <c r="V130" s="16">
        <v>265</v>
      </c>
      <c r="W130" s="17">
        <v>151</v>
      </c>
      <c r="X130" s="16">
        <v>183</v>
      </c>
      <c r="Y130" s="16">
        <v>268</v>
      </c>
      <c r="Z130" s="17">
        <v>286</v>
      </c>
      <c r="AA130" s="16">
        <v>102</v>
      </c>
      <c r="AB130" s="16">
        <v>125</v>
      </c>
      <c r="AC130" s="16">
        <v>90</v>
      </c>
      <c r="AD130" s="17">
        <v>239</v>
      </c>
      <c r="AE130" s="16">
        <v>160</v>
      </c>
      <c r="AF130" s="16">
        <v>194</v>
      </c>
      <c r="AG130" s="16">
        <v>353</v>
      </c>
      <c r="AH130" s="17">
        <v>171</v>
      </c>
      <c r="AI130" s="16">
        <v>161</v>
      </c>
      <c r="AJ130" s="16">
        <v>256</v>
      </c>
      <c r="AK130" s="17">
        <v>423</v>
      </c>
      <c r="AL130" s="16">
        <v>177</v>
      </c>
      <c r="AM130" s="16">
        <v>235</v>
      </c>
      <c r="AN130" s="16">
        <v>385</v>
      </c>
      <c r="AO130" s="17">
        <v>102</v>
      </c>
      <c r="AP130" s="16">
        <v>190</v>
      </c>
      <c r="AQ130" s="16">
        <v>258</v>
      </c>
      <c r="AR130" s="17">
        <v>253</v>
      </c>
      <c r="AS130" s="16">
        <v>126</v>
      </c>
      <c r="AT130" s="16">
        <v>379</v>
      </c>
      <c r="AU130" s="16">
        <v>179</v>
      </c>
      <c r="AV130" s="16">
        <v>270</v>
      </c>
      <c r="AW130" s="17">
        <v>220</v>
      </c>
      <c r="AX130" s="16">
        <v>316</v>
      </c>
      <c r="AY130" s="17">
        <v>495</v>
      </c>
      <c r="AZ130" s="16">
        <v>177</v>
      </c>
      <c r="BA130" s="17">
        <v>144</v>
      </c>
      <c r="BB130" s="16">
        <v>451</v>
      </c>
      <c r="BC130" s="16">
        <v>48</v>
      </c>
      <c r="BD130" s="17">
        <v>138</v>
      </c>
      <c r="BE130" s="16">
        <v>211</v>
      </c>
      <c r="BF130" s="18">
        <v>235</v>
      </c>
    </row>
    <row r="131" spans="1:58" ht="24.95" customHeight="1">
      <c r="A131" s="6"/>
      <c r="B131" s="15"/>
      <c r="C131" s="23"/>
      <c r="D131" s="23"/>
      <c r="E131" s="22"/>
      <c r="F131" s="22"/>
      <c r="G131" s="23"/>
      <c r="H131" s="22"/>
      <c r="I131" s="23"/>
      <c r="J131" s="22"/>
      <c r="K131" s="22"/>
      <c r="L131" s="22"/>
      <c r="M131" s="23"/>
      <c r="N131" s="22"/>
      <c r="O131" s="23"/>
      <c r="P131" s="22"/>
      <c r="Q131" s="22"/>
      <c r="R131" s="22"/>
      <c r="S131" s="22"/>
      <c r="T131" s="22"/>
      <c r="U131" s="23"/>
      <c r="V131" s="22"/>
      <c r="W131" s="23"/>
      <c r="X131" s="22"/>
      <c r="Y131" s="22"/>
      <c r="Z131" s="23"/>
      <c r="AA131" s="22"/>
      <c r="AB131" s="22"/>
      <c r="AC131" s="22"/>
      <c r="AD131" s="23"/>
      <c r="AE131" s="22"/>
      <c r="AF131" s="22"/>
      <c r="AG131" s="22"/>
      <c r="AH131" s="23"/>
      <c r="AI131" s="22"/>
      <c r="AJ131" s="22"/>
      <c r="AK131" s="23"/>
      <c r="AL131" s="22"/>
      <c r="AM131" s="22"/>
      <c r="AN131" s="22"/>
      <c r="AO131" s="23"/>
      <c r="AP131" s="22"/>
      <c r="AQ131" s="22"/>
      <c r="AR131" s="23"/>
      <c r="AS131" s="22"/>
      <c r="AT131" s="22"/>
      <c r="AU131" s="22"/>
      <c r="AV131" s="22"/>
      <c r="AW131" s="23"/>
      <c r="AX131" s="22"/>
      <c r="AY131" s="23"/>
      <c r="AZ131" s="22"/>
      <c r="BA131" s="23"/>
      <c r="BB131" s="22"/>
      <c r="BC131" s="22"/>
      <c r="BD131" s="23"/>
      <c r="BE131" s="22"/>
      <c r="BF131" s="25"/>
    </row>
    <row r="132" spans="1:58" ht="24.95" customHeight="1">
      <c r="A132" s="6"/>
      <c r="B132" s="15" t="s">
        <v>123</v>
      </c>
      <c r="C132" s="32">
        <v>0.32</v>
      </c>
      <c r="D132" s="32">
        <v>0.51</v>
      </c>
      <c r="E132" s="31">
        <v>0.35</v>
      </c>
      <c r="F132" s="31">
        <v>0.11</v>
      </c>
      <c r="G132" s="32">
        <v>0.23</v>
      </c>
      <c r="H132" s="31">
        <v>0.39</v>
      </c>
      <c r="I132" s="32">
        <v>0.35</v>
      </c>
      <c r="J132" s="31">
        <v>0.41</v>
      </c>
      <c r="K132" s="31">
        <v>0.34</v>
      </c>
      <c r="L132" s="31">
        <v>0.2</v>
      </c>
      <c r="M132" s="32">
        <v>0.24</v>
      </c>
      <c r="N132" s="31">
        <v>0.49</v>
      </c>
      <c r="O132" s="32">
        <v>0.3</v>
      </c>
      <c r="P132" s="31">
        <v>0.34</v>
      </c>
      <c r="Q132" s="31">
        <v>0.35</v>
      </c>
      <c r="R132" s="31">
        <v>0.26</v>
      </c>
      <c r="S132" s="31">
        <v>0.33</v>
      </c>
      <c r="T132" s="31">
        <v>0.31</v>
      </c>
      <c r="U132" s="32">
        <v>0.52</v>
      </c>
      <c r="V132" s="31">
        <v>0.11</v>
      </c>
      <c r="W132" s="32">
        <v>0.38</v>
      </c>
      <c r="X132" s="31">
        <v>0.31</v>
      </c>
      <c r="Y132" s="31">
        <v>0.28999999999999998</v>
      </c>
      <c r="Z132" s="32">
        <v>0.33</v>
      </c>
      <c r="AA132" s="31">
        <v>0.28999999999999998</v>
      </c>
      <c r="AB132" s="31">
        <v>0.33</v>
      </c>
      <c r="AC132" s="31">
        <v>0.31</v>
      </c>
      <c r="AD132" s="32" t="s">
        <v>152</v>
      </c>
      <c r="AE132" s="31" t="s">
        <v>152</v>
      </c>
      <c r="AF132" s="31">
        <v>1</v>
      </c>
      <c r="AG132" s="31">
        <v>0.55000000000000004</v>
      </c>
      <c r="AH132" s="32">
        <v>0.09</v>
      </c>
      <c r="AI132" s="31">
        <v>0.23</v>
      </c>
      <c r="AJ132" s="31">
        <v>0.54</v>
      </c>
      <c r="AK132" s="32">
        <v>0.39</v>
      </c>
      <c r="AL132" s="31">
        <v>0.17</v>
      </c>
      <c r="AM132" s="31">
        <v>0.52</v>
      </c>
      <c r="AN132" s="31">
        <v>0.39</v>
      </c>
      <c r="AO132" s="32">
        <v>0.08</v>
      </c>
      <c r="AP132" s="31">
        <v>0.59</v>
      </c>
      <c r="AQ132" s="31">
        <v>0.24</v>
      </c>
      <c r="AR132" s="32">
        <v>0.49</v>
      </c>
      <c r="AS132" s="31">
        <v>0.3</v>
      </c>
      <c r="AT132" s="31">
        <v>0.43</v>
      </c>
      <c r="AU132" s="31">
        <v>0.17</v>
      </c>
      <c r="AV132" s="31">
        <v>0.46</v>
      </c>
      <c r="AW132" s="32">
        <v>0.15</v>
      </c>
      <c r="AX132" s="31">
        <v>0.43</v>
      </c>
      <c r="AY132" s="32">
        <v>0.34</v>
      </c>
      <c r="AZ132" s="31">
        <v>0.4</v>
      </c>
      <c r="BA132" s="32">
        <v>0.42</v>
      </c>
      <c r="BB132" s="31">
        <v>0.3</v>
      </c>
      <c r="BC132" s="31">
        <v>0.42</v>
      </c>
      <c r="BD132" s="32">
        <v>0.15</v>
      </c>
      <c r="BE132" s="31">
        <v>0.23</v>
      </c>
      <c r="BF132" s="34">
        <v>0.52</v>
      </c>
    </row>
    <row r="133" spans="1:58" ht="24.95" customHeight="1">
      <c r="A133" s="6"/>
      <c r="B133" s="15" t="s">
        <v>214</v>
      </c>
      <c r="C133" s="32">
        <v>0.27</v>
      </c>
      <c r="D133" s="32">
        <v>0.16</v>
      </c>
      <c r="E133" s="31">
        <v>0.2</v>
      </c>
      <c r="F133" s="31">
        <v>0.43</v>
      </c>
      <c r="G133" s="32">
        <v>0.31</v>
      </c>
      <c r="H133" s="31">
        <v>0.24</v>
      </c>
      <c r="I133" s="32">
        <v>0.25</v>
      </c>
      <c r="J133" s="31">
        <v>0.15</v>
      </c>
      <c r="K133" s="31">
        <v>0.34</v>
      </c>
      <c r="L133" s="31">
        <v>0.32</v>
      </c>
      <c r="M133" s="32">
        <v>0.32</v>
      </c>
      <c r="N133" s="31">
        <v>0.17</v>
      </c>
      <c r="O133" s="32">
        <v>0.27</v>
      </c>
      <c r="P133" s="31">
        <v>0.27</v>
      </c>
      <c r="Q133" s="31">
        <v>0.26</v>
      </c>
      <c r="R133" s="31">
        <v>0.27</v>
      </c>
      <c r="S133" s="31">
        <v>0.27</v>
      </c>
      <c r="T133" s="31">
        <v>0.26</v>
      </c>
      <c r="U133" s="32">
        <v>0.17</v>
      </c>
      <c r="V133" s="31">
        <v>0.4</v>
      </c>
      <c r="W133" s="32">
        <v>0.24</v>
      </c>
      <c r="X133" s="31">
        <v>0.24</v>
      </c>
      <c r="Y133" s="31">
        <v>0.3</v>
      </c>
      <c r="Z133" s="32">
        <v>0.24</v>
      </c>
      <c r="AA133" s="31">
        <v>0.26</v>
      </c>
      <c r="AB133" s="31">
        <v>0.28999999999999998</v>
      </c>
      <c r="AC133" s="31">
        <v>0.34</v>
      </c>
      <c r="AD133" s="32">
        <v>0.67</v>
      </c>
      <c r="AE133" s="31" t="s">
        <v>152</v>
      </c>
      <c r="AF133" s="31" t="s">
        <v>152</v>
      </c>
      <c r="AG133" s="31" t="s">
        <v>152</v>
      </c>
      <c r="AH133" s="32">
        <v>0.41</v>
      </c>
      <c r="AI133" s="31">
        <v>0.33</v>
      </c>
      <c r="AJ133" s="31">
        <v>0.12</v>
      </c>
      <c r="AK133" s="32">
        <v>0.23</v>
      </c>
      <c r="AL133" s="31">
        <v>0.31</v>
      </c>
      <c r="AM133" s="31">
        <v>0.17</v>
      </c>
      <c r="AN133" s="31">
        <v>0.22</v>
      </c>
      <c r="AO133" s="32">
        <v>0.48</v>
      </c>
      <c r="AP133" s="31">
        <v>0.09</v>
      </c>
      <c r="AQ133" s="31">
        <v>0.31</v>
      </c>
      <c r="AR133" s="32">
        <v>0.17</v>
      </c>
      <c r="AS133" s="31">
        <v>0.23</v>
      </c>
      <c r="AT133" s="31">
        <v>0.19</v>
      </c>
      <c r="AU133" s="31">
        <v>0.42</v>
      </c>
      <c r="AV133" s="31">
        <v>0.17</v>
      </c>
      <c r="AW133" s="32">
        <v>0.39</v>
      </c>
      <c r="AX133" s="31">
        <v>0.17</v>
      </c>
      <c r="AY133" s="32">
        <v>0.25</v>
      </c>
      <c r="AZ133" s="31">
        <v>0.16</v>
      </c>
      <c r="BA133" s="32">
        <v>0.22</v>
      </c>
      <c r="BB133" s="31">
        <v>0.28000000000000003</v>
      </c>
      <c r="BC133" s="31">
        <v>0.26</v>
      </c>
      <c r="BD133" s="32">
        <v>0.38</v>
      </c>
      <c r="BE133" s="31">
        <v>0.32</v>
      </c>
      <c r="BF133" s="34">
        <v>0.14000000000000001</v>
      </c>
    </row>
    <row r="134" spans="1:58" ht="24.95" customHeight="1">
      <c r="A134" s="6"/>
      <c r="B134" s="15" t="s">
        <v>215</v>
      </c>
      <c r="C134" s="32">
        <v>0.26</v>
      </c>
      <c r="D134" s="32">
        <v>0.28000000000000003</v>
      </c>
      <c r="E134" s="31">
        <v>0.35</v>
      </c>
      <c r="F134" s="31">
        <v>0.2</v>
      </c>
      <c r="G134" s="32">
        <v>0.28000000000000003</v>
      </c>
      <c r="H134" s="31">
        <v>0.26</v>
      </c>
      <c r="I134" s="32">
        <v>0.31</v>
      </c>
      <c r="J134" s="31">
        <v>0.32</v>
      </c>
      <c r="K134" s="31">
        <v>0.2</v>
      </c>
      <c r="L134" s="31">
        <v>0.24</v>
      </c>
      <c r="M134" s="32">
        <v>0.25</v>
      </c>
      <c r="N134" s="31">
        <v>0.28000000000000003</v>
      </c>
      <c r="O134" s="32">
        <v>0.3</v>
      </c>
      <c r="P134" s="31">
        <v>0.22</v>
      </c>
      <c r="Q134" s="31">
        <v>0.22</v>
      </c>
      <c r="R134" s="31">
        <v>0.35</v>
      </c>
      <c r="S134" s="31">
        <v>0.26</v>
      </c>
      <c r="T134" s="31">
        <v>0.27</v>
      </c>
      <c r="U134" s="32">
        <v>0.27</v>
      </c>
      <c r="V134" s="31">
        <v>0.24</v>
      </c>
      <c r="W134" s="32">
        <v>0.28000000000000003</v>
      </c>
      <c r="X134" s="31">
        <v>0.26</v>
      </c>
      <c r="Y134" s="31">
        <v>0.26</v>
      </c>
      <c r="Z134" s="32">
        <v>0.27</v>
      </c>
      <c r="AA134" s="31">
        <v>0.31</v>
      </c>
      <c r="AB134" s="31">
        <v>0.21</v>
      </c>
      <c r="AC134" s="31">
        <v>0.26</v>
      </c>
      <c r="AD134" s="32" t="s">
        <v>152</v>
      </c>
      <c r="AE134" s="31">
        <v>1</v>
      </c>
      <c r="AF134" s="31" t="s">
        <v>152</v>
      </c>
      <c r="AG134" s="31">
        <v>0.45</v>
      </c>
      <c r="AH134" s="32">
        <v>0.25</v>
      </c>
      <c r="AI134" s="31">
        <v>0.32</v>
      </c>
      <c r="AJ134" s="31">
        <v>0.25</v>
      </c>
      <c r="AK134" s="32">
        <v>0.28000000000000003</v>
      </c>
      <c r="AL134" s="31">
        <v>0.37</v>
      </c>
      <c r="AM134" s="31">
        <v>0.26</v>
      </c>
      <c r="AN134" s="31">
        <v>0.32</v>
      </c>
      <c r="AO134" s="32">
        <v>0.13</v>
      </c>
      <c r="AP134" s="31">
        <v>0.28999999999999998</v>
      </c>
      <c r="AQ134" s="31">
        <v>0.34</v>
      </c>
      <c r="AR134" s="32">
        <v>0.25</v>
      </c>
      <c r="AS134" s="31">
        <v>0.36</v>
      </c>
      <c r="AT134" s="31">
        <v>0.28999999999999998</v>
      </c>
      <c r="AU134" s="31">
        <v>0.21</v>
      </c>
      <c r="AV134" s="31">
        <v>0.27</v>
      </c>
      <c r="AW134" s="32">
        <v>0.24</v>
      </c>
      <c r="AX134" s="31">
        <v>0.3</v>
      </c>
      <c r="AY134" s="32">
        <v>0.28999999999999998</v>
      </c>
      <c r="AZ134" s="31">
        <v>0.35</v>
      </c>
      <c r="BA134" s="32">
        <v>0.27</v>
      </c>
      <c r="BB134" s="31">
        <v>0.26</v>
      </c>
      <c r="BC134" s="31">
        <v>0.22</v>
      </c>
      <c r="BD134" s="32">
        <v>0.18</v>
      </c>
      <c r="BE134" s="31">
        <v>0.33</v>
      </c>
      <c r="BF134" s="34">
        <v>0.26</v>
      </c>
    </row>
    <row r="135" spans="1:58" ht="24.95" customHeight="1">
      <c r="A135" s="6"/>
      <c r="B135" s="15" t="s">
        <v>216</v>
      </c>
      <c r="C135" s="32">
        <v>0.13</v>
      </c>
      <c r="D135" s="32">
        <v>0.04</v>
      </c>
      <c r="E135" s="31">
        <v>0.09</v>
      </c>
      <c r="F135" s="31">
        <v>0.23</v>
      </c>
      <c r="G135" s="32">
        <v>0.16</v>
      </c>
      <c r="H135" s="31">
        <v>0.1</v>
      </c>
      <c r="I135" s="32">
        <v>0.08</v>
      </c>
      <c r="J135" s="31">
        <v>0.09</v>
      </c>
      <c r="K135" s="31">
        <v>0.12</v>
      </c>
      <c r="L135" s="31">
        <v>0.2</v>
      </c>
      <c r="M135" s="32">
        <v>0.17</v>
      </c>
      <c r="N135" s="31">
        <v>0.05</v>
      </c>
      <c r="O135" s="32">
        <v>0.11</v>
      </c>
      <c r="P135" s="31">
        <v>0.13</v>
      </c>
      <c r="Q135" s="31">
        <v>0.17</v>
      </c>
      <c r="R135" s="31">
        <v>0.12</v>
      </c>
      <c r="S135" s="31">
        <v>0.12</v>
      </c>
      <c r="T135" s="31">
        <v>0.15</v>
      </c>
      <c r="U135" s="32">
        <v>0.04</v>
      </c>
      <c r="V135" s="31">
        <v>0.22</v>
      </c>
      <c r="W135" s="32">
        <v>0.09</v>
      </c>
      <c r="X135" s="31">
        <v>0.18</v>
      </c>
      <c r="Y135" s="31">
        <v>0.12</v>
      </c>
      <c r="Z135" s="32">
        <v>0.14000000000000001</v>
      </c>
      <c r="AA135" s="31">
        <v>0.14000000000000001</v>
      </c>
      <c r="AB135" s="31">
        <v>0.13</v>
      </c>
      <c r="AC135" s="31">
        <v>0.08</v>
      </c>
      <c r="AD135" s="32">
        <v>0.33</v>
      </c>
      <c r="AE135" s="31" t="s">
        <v>152</v>
      </c>
      <c r="AF135" s="31" t="s">
        <v>152</v>
      </c>
      <c r="AG135" s="31" t="s">
        <v>152</v>
      </c>
      <c r="AH135" s="32">
        <v>0.25</v>
      </c>
      <c r="AI135" s="31">
        <v>0.11</v>
      </c>
      <c r="AJ135" s="31">
        <v>0.06</v>
      </c>
      <c r="AK135" s="32">
        <v>0.09</v>
      </c>
      <c r="AL135" s="31">
        <v>0.14000000000000001</v>
      </c>
      <c r="AM135" s="31">
        <v>0.04</v>
      </c>
      <c r="AN135" s="31">
        <v>7.0000000000000007E-2</v>
      </c>
      <c r="AO135" s="32">
        <v>0.31</v>
      </c>
      <c r="AP135" s="31">
        <v>0.03</v>
      </c>
      <c r="AQ135" s="31">
        <v>0.1</v>
      </c>
      <c r="AR135" s="32">
        <v>0.08</v>
      </c>
      <c r="AS135" s="31">
        <v>0.08</v>
      </c>
      <c r="AT135" s="31">
        <v>0.08</v>
      </c>
      <c r="AU135" s="31">
        <v>0.18</v>
      </c>
      <c r="AV135" s="31">
        <v>0.08</v>
      </c>
      <c r="AW135" s="32">
        <v>0.2</v>
      </c>
      <c r="AX135" s="31">
        <v>0.09</v>
      </c>
      <c r="AY135" s="32">
        <v>0.11</v>
      </c>
      <c r="AZ135" s="31">
        <v>0.08</v>
      </c>
      <c r="BA135" s="32">
        <v>7.0000000000000007E-2</v>
      </c>
      <c r="BB135" s="31">
        <v>0.14000000000000001</v>
      </c>
      <c r="BC135" s="31">
        <v>0.08</v>
      </c>
      <c r="BD135" s="32">
        <v>0.25</v>
      </c>
      <c r="BE135" s="31">
        <v>0.11</v>
      </c>
      <c r="BF135" s="34">
        <v>7.0000000000000007E-2</v>
      </c>
    </row>
    <row r="136" spans="1:58" ht="24.95" customHeight="1">
      <c r="A136" s="6"/>
      <c r="B136" s="15" t="s">
        <v>157</v>
      </c>
      <c r="C136" s="32">
        <v>0.02</v>
      </c>
      <c r="D136" s="32">
        <v>0.01</v>
      </c>
      <c r="E136" s="31" t="s">
        <v>152</v>
      </c>
      <c r="F136" s="31">
        <v>0.03</v>
      </c>
      <c r="G136" s="32">
        <v>0.02</v>
      </c>
      <c r="H136" s="31">
        <v>0.02</v>
      </c>
      <c r="I136" s="32">
        <v>0.01</v>
      </c>
      <c r="J136" s="31">
        <v>0.02</v>
      </c>
      <c r="K136" s="31">
        <v>0.01</v>
      </c>
      <c r="L136" s="31">
        <v>0.03</v>
      </c>
      <c r="M136" s="32">
        <v>0.02</v>
      </c>
      <c r="N136" s="31">
        <v>0.01</v>
      </c>
      <c r="O136" s="32">
        <v>0.01</v>
      </c>
      <c r="P136" s="31">
        <v>0.03</v>
      </c>
      <c r="Q136" s="31">
        <v>0.01</v>
      </c>
      <c r="R136" s="31">
        <v>0.01</v>
      </c>
      <c r="S136" s="31">
        <v>0.02</v>
      </c>
      <c r="T136" s="31">
        <v>0.01</v>
      </c>
      <c r="U136" s="32">
        <v>0.01</v>
      </c>
      <c r="V136" s="31">
        <v>0.03</v>
      </c>
      <c r="W136" s="32">
        <v>0.01</v>
      </c>
      <c r="X136" s="31">
        <v>0.01</v>
      </c>
      <c r="Y136" s="31">
        <v>0.02</v>
      </c>
      <c r="Z136" s="32">
        <v>0.01</v>
      </c>
      <c r="AA136" s="31">
        <v>0.01</v>
      </c>
      <c r="AB136" s="31">
        <v>0.04</v>
      </c>
      <c r="AC136" s="31">
        <v>0.01</v>
      </c>
      <c r="AD136" s="32" t="s">
        <v>152</v>
      </c>
      <c r="AE136" s="31" t="s">
        <v>152</v>
      </c>
      <c r="AF136" s="31" t="s">
        <v>152</v>
      </c>
      <c r="AG136" s="31" t="s">
        <v>152</v>
      </c>
      <c r="AH136" s="32" t="s">
        <v>152</v>
      </c>
      <c r="AI136" s="31">
        <v>0</v>
      </c>
      <c r="AJ136" s="31">
        <v>0.03</v>
      </c>
      <c r="AK136" s="32">
        <v>0.02</v>
      </c>
      <c r="AL136" s="31">
        <v>0.01</v>
      </c>
      <c r="AM136" s="31">
        <v>0.01</v>
      </c>
      <c r="AN136" s="31">
        <v>0.01</v>
      </c>
      <c r="AO136" s="32">
        <v>0.01</v>
      </c>
      <c r="AP136" s="31">
        <v>0.01</v>
      </c>
      <c r="AQ136" s="31">
        <v>0.01</v>
      </c>
      <c r="AR136" s="32">
        <v>0.01</v>
      </c>
      <c r="AS136" s="31">
        <v>0.03</v>
      </c>
      <c r="AT136" s="31">
        <v>0.02</v>
      </c>
      <c r="AU136" s="31">
        <v>0.02</v>
      </c>
      <c r="AV136" s="31">
        <v>0.01</v>
      </c>
      <c r="AW136" s="32">
        <v>0.02</v>
      </c>
      <c r="AX136" s="31">
        <v>0.01</v>
      </c>
      <c r="AY136" s="32">
        <v>0.02</v>
      </c>
      <c r="AZ136" s="31">
        <v>0</v>
      </c>
      <c r="BA136" s="32">
        <v>0.01</v>
      </c>
      <c r="BB136" s="31">
        <v>0.02</v>
      </c>
      <c r="BC136" s="31">
        <v>0.02</v>
      </c>
      <c r="BD136" s="32">
        <v>0.04</v>
      </c>
      <c r="BE136" s="31">
        <v>0.01</v>
      </c>
      <c r="BF136" s="34">
        <v>0.01</v>
      </c>
    </row>
    <row r="137" spans="1:58" ht="24.95" customHeight="1">
      <c r="A137" s="6"/>
      <c r="B137" s="15" t="s">
        <v>217</v>
      </c>
      <c r="C137" s="49">
        <v>0.59</v>
      </c>
      <c r="D137" s="49">
        <v>0.79</v>
      </c>
      <c r="E137" s="50">
        <v>0.71</v>
      </c>
      <c r="F137" s="50">
        <v>0.31</v>
      </c>
      <c r="G137" s="49">
        <v>0.51</v>
      </c>
      <c r="H137" s="50">
        <v>0.65</v>
      </c>
      <c r="I137" s="49">
        <v>0.66</v>
      </c>
      <c r="J137" s="50">
        <v>0.74</v>
      </c>
      <c r="K137" s="50">
        <v>0.54</v>
      </c>
      <c r="L137" s="50">
        <v>0.44</v>
      </c>
      <c r="M137" s="49">
        <v>0.48</v>
      </c>
      <c r="N137" s="50">
        <v>0.77</v>
      </c>
      <c r="O137" s="49">
        <v>0.61</v>
      </c>
      <c r="P137" s="50">
        <v>0.56999999999999995</v>
      </c>
      <c r="Q137" s="50">
        <v>0.56999999999999995</v>
      </c>
      <c r="R137" s="50">
        <v>0.6</v>
      </c>
      <c r="S137" s="50">
        <v>0.59</v>
      </c>
      <c r="T137" s="50">
        <v>0.57999999999999996</v>
      </c>
      <c r="U137" s="49">
        <v>0.78</v>
      </c>
      <c r="V137" s="50">
        <v>0.35</v>
      </c>
      <c r="W137" s="49">
        <v>0.66</v>
      </c>
      <c r="X137" s="50">
        <v>0.56999999999999995</v>
      </c>
      <c r="Y137" s="50">
        <v>0.55000000000000004</v>
      </c>
      <c r="Z137" s="49">
        <v>0.61</v>
      </c>
      <c r="AA137" s="50">
        <v>0.6</v>
      </c>
      <c r="AB137" s="50">
        <v>0.55000000000000004</v>
      </c>
      <c r="AC137" s="50">
        <v>0.56999999999999995</v>
      </c>
      <c r="AD137" s="23" t="s">
        <v>152</v>
      </c>
      <c r="AE137" s="50">
        <v>1</v>
      </c>
      <c r="AF137" s="50">
        <v>1</v>
      </c>
      <c r="AG137" s="50">
        <v>1</v>
      </c>
      <c r="AH137" s="49">
        <v>0.34</v>
      </c>
      <c r="AI137" s="50">
        <v>0.55000000000000004</v>
      </c>
      <c r="AJ137" s="50">
        <v>0.79</v>
      </c>
      <c r="AK137" s="49">
        <v>0.67</v>
      </c>
      <c r="AL137" s="50">
        <v>0.54</v>
      </c>
      <c r="AM137" s="50">
        <v>0.78</v>
      </c>
      <c r="AN137" s="50">
        <v>0.7</v>
      </c>
      <c r="AO137" s="49">
        <v>0.21</v>
      </c>
      <c r="AP137" s="50">
        <v>0.88</v>
      </c>
      <c r="AQ137" s="50">
        <v>0.57999999999999996</v>
      </c>
      <c r="AR137" s="49">
        <v>0.74</v>
      </c>
      <c r="AS137" s="50">
        <v>0.66</v>
      </c>
      <c r="AT137" s="50">
        <v>0.71</v>
      </c>
      <c r="AU137" s="50">
        <v>0.38</v>
      </c>
      <c r="AV137" s="50">
        <v>0.74</v>
      </c>
      <c r="AW137" s="49">
        <v>0.39</v>
      </c>
      <c r="AX137" s="50">
        <v>0.73</v>
      </c>
      <c r="AY137" s="49">
        <v>0.62</v>
      </c>
      <c r="AZ137" s="50">
        <v>0.76</v>
      </c>
      <c r="BA137" s="49">
        <v>0.69</v>
      </c>
      <c r="BB137" s="50">
        <v>0.56000000000000005</v>
      </c>
      <c r="BC137" s="50">
        <v>0.63</v>
      </c>
      <c r="BD137" s="49">
        <v>0.33</v>
      </c>
      <c r="BE137" s="50">
        <v>0.55000000000000004</v>
      </c>
      <c r="BF137" s="51">
        <v>0.77</v>
      </c>
    </row>
    <row r="138" spans="1:58" ht="24.95" customHeight="1">
      <c r="A138" s="6"/>
      <c r="B138" s="15" t="s">
        <v>218</v>
      </c>
      <c r="C138" s="49">
        <v>0.4</v>
      </c>
      <c r="D138" s="49">
        <v>0.2</v>
      </c>
      <c r="E138" s="50">
        <v>0.28999999999999998</v>
      </c>
      <c r="F138" s="50">
        <v>0.66</v>
      </c>
      <c r="G138" s="49">
        <v>0.47</v>
      </c>
      <c r="H138" s="50">
        <v>0.34</v>
      </c>
      <c r="I138" s="49">
        <v>0.33</v>
      </c>
      <c r="J138" s="50">
        <v>0.25</v>
      </c>
      <c r="K138" s="50">
        <v>0.46</v>
      </c>
      <c r="L138" s="50">
        <v>0.52</v>
      </c>
      <c r="M138" s="49">
        <v>0.49</v>
      </c>
      <c r="N138" s="50">
        <v>0.22</v>
      </c>
      <c r="O138" s="49">
        <v>0.38</v>
      </c>
      <c r="P138" s="50">
        <v>0.4</v>
      </c>
      <c r="Q138" s="50">
        <v>0.42</v>
      </c>
      <c r="R138" s="50">
        <v>0.38</v>
      </c>
      <c r="S138" s="50">
        <v>0.39</v>
      </c>
      <c r="T138" s="50">
        <v>0.41</v>
      </c>
      <c r="U138" s="49">
        <v>0.21</v>
      </c>
      <c r="V138" s="50">
        <v>0.62</v>
      </c>
      <c r="W138" s="49">
        <v>0.33</v>
      </c>
      <c r="X138" s="50">
        <v>0.42</v>
      </c>
      <c r="Y138" s="50">
        <v>0.42</v>
      </c>
      <c r="Z138" s="49">
        <v>0.38</v>
      </c>
      <c r="AA138" s="50">
        <v>0.39</v>
      </c>
      <c r="AB138" s="50">
        <v>0.42</v>
      </c>
      <c r="AC138" s="50">
        <v>0.42</v>
      </c>
      <c r="AD138" s="49">
        <v>1</v>
      </c>
      <c r="AE138" s="22" t="s">
        <v>152</v>
      </c>
      <c r="AF138" s="22" t="s">
        <v>152</v>
      </c>
      <c r="AG138" s="22" t="s">
        <v>152</v>
      </c>
      <c r="AH138" s="49">
        <v>0.66</v>
      </c>
      <c r="AI138" s="50">
        <v>0.45</v>
      </c>
      <c r="AJ138" s="50">
        <v>0.17</v>
      </c>
      <c r="AK138" s="49">
        <v>0.32</v>
      </c>
      <c r="AL138" s="50">
        <v>0.45</v>
      </c>
      <c r="AM138" s="50">
        <v>0.2</v>
      </c>
      <c r="AN138" s="50">
        <v>0.28999999999999998</v>
      </c>
      <c r="AO138" s="49">
        <v>0.79</v>
      </c>
      <c r="AP138" s="50">
        <v>0.12</v>
      </c>
      <c r="AQ138" s="50">
        <v>0.42</v>
      </c>
      <c r="AR138" s="49">
        <v>0.25</v>
      </c>
      <c r="AS138" s="50">
        <v>0.31</v>
      </c>
      <c r="AT138" s="50">
        <v>0.27</v>
      </c>
      <c r="AU138" s="50">
        <v>0.6</v>
      </c>
      <c r="AV138" s="50">
        <v>0.25</v>
      </c>
      <c r="AW138" s="49">
        <v>0.59</v>
      </c>
      <c r="AX138" s="50">
        <v>0.26</v>
      </c>
      <c r="AY138" s="49">
        <v>0.36</v>
      </c>
      <c r="AZ138" s="50">
        <v>0.24</v>
      </c>
      <c r="BA138" s="49">
        <v>0.3</v>
      </c>
      <c r="BB138" s="50">
        <v>0.42</v>
      </c>
      <c r="BC138" s="50">
        <v>0.35</v>
      </c>
      <c r="BD138" s="49">
        <v>0.63</v>
      </c>
      <c r="BE138" s="50">
        <v>0.43</v>
      </c>
      <c r="BF138" s="51">
        <v>0.22</v>
      </c>
    </row>
    <row r="139" spans="1:58" ht="24.95" customHeight="1">
      <c r="A139" s="8"/>
      <c r="B139" s="15" t="s">
        <v>219</v>
      </c>
      <c r="C139" s="52">
        <v>-0.19</v>
      </c>
      <c r="D139" s="52">
        <v>-0.6</v>
      </c>
      <c r="E139" s="53">
        <v>-0.42</v>
      </c>
      <c r="F139" s="53">
        <v>0.35</v>
      </c>
      <c r="G139" s="52">
        <v>-0.03</v>
      </c>
      <c r="H139" s="53">
        <v>-0.31</v>
      </c>
      <c r="I139" s="52">
        <v>-0.32</v>
      </c>
      <c r="J139" s="53">
        <v>-0.49</v>
      </c>
      <c r="K139" s="53">
        <v>-0.08</v>
      </c>
      <c r="L139" s="53">
        <v>0.08</v>
      </c>
      <c r="M139" s="52">
        <v>0.01</v>
      </c>
      <c r="N139" s="53">
        <v>-0.55000000000000004</v>
      </c>
      <c r="O139" s="52">
        <v>-0.23</v>
      </c>
      <c r="P139" s="53">
        <v>-0.17</v>
      </c>
      <c r="Q139" s="53">
        <v>-0.15</v>
      </c>
      <c r="R139" s="53">
        <v>-0.22</v>
      </c>
      <c r="S139" s="53">
        <v>-0.19</v>
      </c>
      <c r="T139" s="53">
        <v>-0.18</v>
      </c>
      <c r="U139" s="52">
        <v>-0.57999999999999996</v>
      </c>
      <c r="V139" s="53">
        <v>0.27</v>
      </c>
      <c r="W139" s="52">
        <v>-0.34</v>
      </c>
      <c r="X139" s="53">
        <v>-0.16</v>
      </c>
      <c r="Y139" s="53">
        <v>-0.13</v>
      </c>
      <c r="Z139" s="52">
        <v>-0.23</v>
      </c>
      <c r="AA139" s="53">
        <v>-0.21</v>
      </c>
      <c r="AB139" s="53">
        <v>-0.13</v>
      </c>
      <c r="AC139" s="53">
        <v>-0.14000000000000001</v>
      </c>
      <c r="AD139" s="52">
        <v>1</v>
      </c>
      <c r="AE139" s="53">
        <v>-1</v>
      </c>
      <c r="AF139" s="53">
        <v>-1</v>
      </c>
      <c r="AG139" s="53">
        <v>-1</v>
      </c>
      <c r="AH139" s="52">
        <v>0.32</v>
      </c>
      <c r="AI139" s="53">
        <v>-0.1</v>
      </c>
      <c r="AJ139" s="53">
        <v>-0.62</v>
      </c>
      <c r="AK139" s="52">
        <v>-0.35</v>
      </c>
      <c r="AL139" s="53">
        <v>-0.09</v>
      </c>
      <c r="AM139" s="53">
        <v>-0.57999999999999996</v>
      </c>
      <c r="AN139" s="53">
        <v>-0.42</v>
      </c>
      <c r="AO139" s="52">
        <v>0.57999999999999996</v>
      </c>
      <c r="AP139" s="53">
        <v>-0.76</v>
      </c>
      <c r="AQ139" s="53">
        <v>-0.16</v>
      </c>
      <c r="AR139" s="52">
        <v>-0.49</v>
      </c>
      <c r="AS139" s="53">
        <v>-0.35</v>
      </c>
      <c r="AT139" s="53">
        <v>-0.44</v>
      </c>
      <c r="AU139" s="53">
        <v>0.22</v>
      </c>
      <c r="AV139" s="53">
        <v>-0.49</v>
      </c>
      <c r="AW139" s="52">
        <v>0.2</v>
      </c>
      <c r="AX139" s="53">
        <v>-0.47</v>
      </c>
      <c r="AY139" s="52">
        <v>-0.26</v>
      </c>
      <c r="AZ139" s="53">
        <v>-0.51</v>
      </c>
      <c r="BA139" s="52">
        <v>-0.39</v>
      </c>
      <c r="BB139" s="53">
        <v>-0.14000000000000001</v>
      </c>
      <c r="BC139" s="53">
        <v>-0.28999999999999998</v>
      </c>
      <c r="BD139" s="52">
        <v>0.3</v>
      </c>
      <c r="BE139" s="53">
        <v>-0.12</v>
      </c>
      <c r="BF139" s="54">
        <v>-0.56000000000000005</v>
      </c>
    </row>
    <row r="141" spans="1:58" ht="24.95" customHeight="1">
      <c r="A141" s="1"/>
      <c r="B141" s="1" t="s">
        <v>22</v>
      </c>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row>
    <row r="142" spans="1:58" ht="24.9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row>
    <row r="143" spans="1:58" ht="24.95" customHeight="1">
      <c r="A143" s="2" t="s">
        <v>75</v>
      </c>
      <c r="B143" s="3"/>
      <c r="C143" s="69" t="s">
        <v>74</v>
      </c>
      <c r="D143" s="66" t="s">
        <v>76</v>
      </c>
      <c r="E143" s="68"/>
      <c r="F143" s="67"/>
      <c r="G143" s="66" t="s">
        <v>77</v>
      </c>
      <c r="H143" s="67"/>
      <c r="I143" s="66" t="s">
        <v>78</v>
      </c>
      <c r="J143" s="68"/>
      <c r="K143" s="68"/>
      <c r="L143" s="67"/>
      <c r="M143" s="66" t="s">
        <v>79</v>
      </c>
      <c r="N143" s="67"/>
      <c r="O143" s="66" t="s">
        <v>80</v>
      </c>
      <c r="P143" s="68"/>
      <c r="Q143" s="68"/>
      <c r="R143" s="68"/>
      <c r="S143" s="68"/>
      <c r="T143" s="67"/>
      <c r="U143" s="66" t="s">
        <v>81</v>
      </c>
      <c r="V143" s="67"/>
      <c r="W143" s="66" t="s">
        <v>82</v>
      </c>
      <c r="X143" s="68"/>
      <c r="Y143" s="67"/>
      <c r="Z143" s="66" t="s">
        <v>83</v>
      </c>
      <c r="AA143" s="68"/>
      <c r="AB143" s="68"/>
      <c r="AC143" s="67"/>
      <c r="AD143" s="66" t="s">
        <v>84</v>
      </c>
      <c r="AE143" s="68"/>
      <c r="AF143" s="68"/>
      <c r="AG143" s="67"/>
      <c r="AH143" s="66" t="s">
        <v>85</v>
      </c>
      <c r="AI143" s="68"/>
      <c r="AJ143" s="67"/>
      <c r="AK143" s="66" t="s">
        <v>86</v>
      </c>
      <c r="AL143" s="68"/>
      <c r="AM143" s="68"/>
      <c r="AN143" s="67"/>
      <c r="AO143" s="66" t="s">
        <v>87</v>
      </c>
      <c r="AP143" s="68"/>
      <c r="AQ143" s="67"/>
      <c r="AR143" s="66" t="s">
        <v>88</v>
      </c>
      <c r="AS143" s="68"/>
      <c r="AT143" s="68"/>
      <c r="AU143" s="67"/>
      <c r="AV143" s="65" t="s">
        <v>89</v>
      </c>
      <c r="AW143" s="66" t="s">
        <v>90</v>
      </c>
      <c r="AX143" s="67"/>
      <c r="AY143" s="66" t="s">
        <v>91</v>
      </c>
      <c r="AZ143" s="67"/>
      <c r="BA143" s="66" t="s">
        <v>92</v>
      </c>
      <c r="BB143" s="68"/>
      <c r="BC143" s="67"/>
      <c r="BD143" s="66" t="s">
        <v>93</v>
      </c>
      <c r="BE143" s="68"/>
      <c r="BF143" s="67"/>
    </row>
    <row r="144" spans="1:58" ht="24.95" customHeight="1">
      <c r="A144" s="5"/>
      <c r="B144" s="4"/>
      <c r="C144" s="11" t="s">
        <v>94</v>
      </c>
      <c r="D144" s="11" t="s">
        <v>95</v>
      </c>
      <c r="E144" s="10" t="s">
        <v>96</v>
      </c>
      <c r="F144" s="10" t="s">
        <v>97</v>
      </c>
      <c r="G144" s="11" t="s">
        <v>98</v>
      </c>
      <c r="H144" s="10" t="s">
        <v>99</v>
      </c>
      <c r="I144" s="11" t="s">
        <v>100</v>
      </c>
      <c r="J144" s="10" t="s">
        <v>101</v>
      </c>
      <c r="K144" s="10" t="s">
        <v>102</v>
      </c>
      <c r="L144" s="10" t="s">
        <v>103</v>
      </c>
      <c r="M144" s="11" t="s">
        <v>104</v>
      </c>
      <c r="N144" s="10" t="s">
        <v>105</v>
      </c>
      <c r="O144" s="11" t="s">
        <v>106</v>
      </c>
      <c r="P144" s="10" t="s">
        <v>107</v>
      </c>
      <c r="Q144" s="10" t="s">
        <v>108</v>
      </c>
      <c r="R144" s="10" t="s">
        <v>109</v>
      </c>
      <c r="S144" s="10" t="s">
        <v>110</v>
      </c>
      <c r="T144" s="10" t="s">
        <v>111</v>
      </c>
      <c r="U144" s="11" t="s">
        <v>112</v>
      </c>
      <c r="V144" s="10" t="s">
        <v>113</v>
      </c>
      <c r="W144" s="11" t="s">
        <v>114</v>
      </c>
      <c r="X144" s="10" t="s">
        <v>115</v>
      </c>
      <c r="Y144" s="10" t="s">
        <v>116</v>
      </c>
      <c r="Z144" s="11" t="s">
        <v>117</v>
      </c>
      <c r="AA144" s="10" t="s">
        <v>118</v>
      </c>
      <c r="AB144" s="10" t="s">
        <v>119</v>
      </c>
      <c r="AC144" s="10" t="s">
        <v>120</v>
      </c>
      <c r="AD144" s="11" t="s">
        <v>121</v>
      </c>
      <c r="AE144" s="10" t="s">
        <v>122</v>
      </c>
      <c r="AF144" s="10" t="s">
        <v>123</v>
      </c>
      <c r="AG144" s="10" t="s">
        <v>124</v>
      </c>
      <c r="AH144" s="11" t="s">
        <v>125</v>
      </c>
      <c r="AI144" s="10" t="s">
        <v>126</v>
      </c>
      <c r="AJ144" s="10" t="s">
        <v>127</v>
      </c>
      <c r="AK144" s="11" t="s">
        <v>128</v>
      </c>
      <c r="AL144" s="10" t="s">
        <v>129</v>
      </c>
      <c r="AM144" s="10" t="s">
        <v>130</v>
      </c>
      <c r="AN144" s="10" t="s">
        <v>131</v>
      </c>
      <c r="AO144" s="11" t="s">
        <v>132</v>
      </c>
      <c r="AP144" s="10" t="s">
        <v>133</v>
      </c>
      <c r="AQ144" s="10" t="s">
        <v>134</v>
      </c>
      <c r="AR144" s="11" t="s">
        <v>135</v>
      </c>
      <c r="AS144" s="10" t="s">
        <v>136</v>
      </c>
      <c r="AT144" s="10" t="s">
        <v>137</v>
      </c>
      <c r="AU144" s="10" t="s">
        <v>138</v>
      </c>
      <c r="AV144" s="10" t="s">
        <v>139</v>
      </c>
      <c r="AW144" s="11" t="s">
        <v>140</v>
      </c>
      <c r="AX144" s="10" t="s">
        <v>141</v>
      </c>
      <c r="AY144" s="11" t="s">
        <v>142</v>
      </c>
      <c r="AZ144" s="10" t="s">
        <v>143</v>
      </c>
      <c r="BA144" s="11" t="s">
        <v>144</v>
      </c>
      <c r="BB144" s="10" t="s">
        <v>145</v>
      </c>
      <c r="BC144" s="10" t="s">
        <v>146</v>
      </c>
      <c r="BD144" s="11" t="s">
        <v>147</v>
      </c>
      <c r="BE144" s="10" t="s">
        <v>148</v>
      </c>
      <c r="BF144" s="12" t="s">
        <v>149</v>
      </c>
    </row>
    <row r="145" spans="1:58" ht="24.95" customHeight="1">
      <c r="A145" s="7" t="s">
        <v>22</v>
      </c>
      <c r="B145" s="15" t="s">
        <v>150</v>
      </c>
      <c r="C145" s="17">
        <v>602</v>
      </c>
      <c r="D145" s="17">
        <v>217</v>
      </c>
      <c r="E145" s="16">
        <v>131</v>
      </c>
      <c r="F145" s="16">
        <v>229</v>
      </c>
      <c r="G145" s="17">
        <v>271</v>
      </c>
      <c r="H145" s="16">
        <v>326</v>
      </c>
      <c r="I145" s="17">
        <v>119</v>
      </c>
      <c r="J145" s="16">
        <v>158</v>
      </c>
      <c r="K145" s="16">
        <v>157</v>
      </c>
      <c r="L145" s="16">
        <v>168</v>
      </c>
      <c r="M145" s="17">
        <v>361</v>
      </c>
      <c r="N145" s="16">
        <v>186</v>
      </c>
      <c r="O145" s="17">
        <v>163</v>
      </c>
      <c r="P145" s="16">
        <v>187</v>
      </c>
      <c r="Q145" s="16">
        <v>150</v>
      </c>
      <c r="R145" s="16">
        <v>99</v>
      </c>
      <c r="S145" s="16">
        <v>349</v>
      </c>
      <c r="T145" s="16">
        <v>250</v>
      </c>
      <c r="U145" s="17">
        <v>258</v>
      </c>
      <c r="V145" s="16">
        <v>265</v>
      </c>
      <c r="W145" s="17">
        <v>151</v>
      </c>
      <c r="X145" s="16">
        <v>183</v>
      </c>
      <c r="Y145" s="16">
        <v>268</v>
      </c>
      <c r="Z145" s="17">
        <v>286</v>
      </c>
      <c r="AA145" s="16">
        <v>102</v>
      </c>
      <c r="AB145" s="16">
        <v>125</v>
      </c>
      <c r="AC145" s="16">
        <v>90</v>
      </c>
      <c r="AD145" s="17">
        <v>239</v>
      </c>
      <c r="AE145" s="16">
        <v>160</v>
      </c>
      <c r="AF145" s="16">
        <v>194</v>
      </c>
      <c r="AG145" s="16">
        <v>353</v>
      </c>
      <c r="AH145" s="17">
        <v>171</v>
      </c>
      <c r="AI145" s="16">
        <v>161</v>
      </c>
      <c r="AJ145" s="16">
        <v>256</v>
      </c>
      <c r="AK145" s="17">
        <v>423</v>
      </c>
      <c r="AL145" s="16">
        <v>177</v>
      </c>
      <c r="AM145" s="16">
        <v>235</v>
      </c>
      <c r="AN145" s="16">
        <v>385</v>
      </c>
      <c r="AO145" s="17">
        <v>102</v>
      </c>
      <c r="AP145" s="16">
        <v>190</v>
      </c>
      <c r="AQ145" s="16">
        <v>258</v>
      </c>
      <c r="AR145" s="17">
        <v>253</v>
      </c>
      <c r="AS145" s="16">
        <v>126</v>
      </c>
      <c r="AT145" s="16">
        <v>379</v>
      </c>
      <c r="AU145" s="16">
        <v>179</v>
      </c>
      <c r="AV145" s="16">
        <v>270</v>
      </c>
      <c r="AW145" s="17">
        <v>220</v>
      </c>
      <c r="AX145" s="16">
        <v>316</v>
      </c>
      <c r="AY145" s="17">
        <v>495</v>
      </c>
      <c r="AZ145" s="16">
        <v>177</v>
      </c>
      <c r="BA145" s="17">
        <v>144</v>
      </c>
      <c r="BB145" s="16">
        <v>451</v>
      </c>
      <c r="BC145" s="16">
        <v>48</v>
      </c>
      <c r="BD145" s="17">
        <v>138</v>
      </c>
      <c r="BE145" s="16">
        <v>211</v>
      </c>
      <c r="BF145" s="18">
        <v>235</v>
      </c>
    </row>
    <row r="146" spans="1:58" ht="24.95" customHeight="1">
      <c r="A146" s="6"/>
      <c r="B146" s="15"/>
      <c r="C146" s="23"/>
      <c r="D146" s="23"/>
      <c r="E146" s="22"/>
      <c r="F146" s="22"/>
      <c r="G146" s="23"/>
      <c r="H146" s="22"/>
      <c r="I146" s="23"/>
      <c r="J146" s="22"/>
      <c r="K146" s="22"/>
      <c r="L146" s="22"/>
      <c r="M146" s="23"/>
      <c r="N146" s="22"/>
      <c r="O146" s="23"/>
      <c r="P146" s="22"/>
      <c r="Q146" s="22"/>
      <c r="R146" s="22"/>
      <c r="S146" s="22"/>
      <c r="T146" s="22"/>
      <c r="U146" s="23"/>
      <c r="V146" s="22"/>
      <c r="W146" s="23"/>
      <c r="X146" s="22"/>
      <c r="Y146" s="22"/>
      <c r="Z146" s="23"/>
      <c r="AA146" s="22"/>
      <c r="AB146" s="22"/>
      <c r="AC146" s="22"/>
      <c r="AD146" s="23"/>
      <c r="AE146" s="22"/>
      <c r="AF146" s="22"/>
      <c r="AG146" s="22"/>
      <c r="AH146" s="23"/>
      <c r="AI146" s="22"/>
      <c r="AJ146" s="22"/>
      <c r="AK146" s="23"/>
      <c r="AL146" s="22"/>
      <c r="AM146" s="22"/>
      <c r="AN146" s="22"/>
      <c r="AO146" s="23"/>
      <c r="AP146" s="22"/>
      <c r="AQ146" s="22"/>
      <c r="AR146" s="23"/>
      <c r="AS146" s="22"/>
      <c r="AT146" s="22"/>
      <c r="AU146" s="22"/>
      <c r="AV146" s="22"/>
      <c r="AW146" s="23"/>
      <c r="AX146" s="22"/>
      <c r="AY146" s="23"/>
      <c r="AZ146" s="22"/>
      <c r="BA146" s="23"/>
      <c r="BB146" s="22"/>
      <c r="BC146" s="22"/>
      <c r="BD146" s="23"/>
      <c r="BE146" s="22"/>
      <c r="BF146" s="25"/>
    </row>
    <row r="147" spans="1:58" ht="24.95" customHeight="1">
      <c r="A147" s="6"/>
      <c r="B147" s="15" t="s">
        <v>220</v>
      </c>
      <c r="C147" s="49">
        <v>0.28000000000000003</v>
      </c>
      <c r="D147" s="49">
        <v>0.19</v>
      </c>
      <c r="E147" s="50">
        <v>0.22</v>
      </c>
      <c r="F147" s="50">
        <v>0.42</v>
      </c>
      <c r="G147" s="49">
        <v>0.35</v>
      </c>
      <c r="H147" s="50">
        <v>0.23</v>
      </c>
      <c r="I147" s="49">
        <v>0.28000000000000003</v>
      </c>
      <c r="J147" s="50">
        <v>0.21</v>
      </c>
      <c r="K147" s="50">
        <v>0.28999999999999998</v>
      </c>
      <c r="L147" s="50">
        <v>0.35</v>
      </c>
      <c r="M147" s="49">
        <v>0.31</v>
      </c>
      <c r="N147" s="50">
        <v>0.2</v>
      </c>
      <c r="O147" s="49">
        <v>0.3</v>
      </c>
      <c r="P147" s="50">
        <v>0.26</v>
      </c>
      <c r="Q147" s="50">
        <v>0.34</v>
      </c>
      <c r="R147" s="50">
        <v>0.24</v>
      </c>
      <c r="S147" s="50">
        <v>0.28000000000000003</v>
      </c>
      <c r="T147" s="50">
        <v>0.3</v>
      </c>
      <c r="U147" s="49">
        <v>0.16</v>
      </c>
      <c r="V147" s="50">
        <v>0.42</v>
      </c>
      <c r="W147" s="49">
        <v>0.24</v>
      </c>
      <c r="X147" s="50">
        <v>0.28999999999999998</v>
      </c>
      <c r="Y147" s="50">
        <v>0.3</v>
      </c>
      <c r="Z147" s="49">
        <v>0.28999999999999998</v>
      </c>
      <c r="AA147" s="50">
        <v>0.3</v>
      </c>
      <c r="AB147" s="50">
        <v>0.27</v>
      </c>
      <c r="AC147" s="50">
        <v>0.26</v>
      </c>
      <c r="AD147" s="49">
        <v>0.47</v>
      </c>
      <c r="AE147" s="50">
        <v>0.27</v>
      </c>
      <c r="AF147" s="50">
        <v>0.08</v>
      </c>
      <c r="AG147" s="50">
        <v>0.17</v>
      </c>
      <c r="AH147" s="49">
        <v>1</v>
      </c>
      <c r="AI147" s="22" t="s">
        <v>152</v>
      </c>
      <c r="AJ147" s="22" t="s">
        <v>152</v>
      </c>
      <c r="AK147" s="49">
        <v>0.23</v>
      </c>
      <c r="AL147" s="50">
        <v>0.34</v>
      </c>
      <c r="AM147" s="50">
        <v>0.17</v>
      </c>
      <c r="AN147" s="50">
        <v>0.24</v>
      </c>
      <c r="AO147" s="49">
        <v>0.5</v>
      </c>
      <c r="AP147" s="50">
        <v>0.14000000000000001</v>
      </c>
      <c r="AQ147" s="50">
        <v>0.28000000000000003</v>
      </c>
      <c r="AR147" s="49">
        <v>0.22</v>
      </c>
      <c r="AS147" s="50">
        <v>0.22</v>
      </c>
      <c r="AT147" s="50">
        <v>0.22</v>
      </c>
      <c r="AU147" s="50">
        <v>0.4</v>
      </c>
      <c r="AV147" s="50">
        <v>0.18</v>
      </c>
      <c r="AW147" s="49">
        <v>0.38</v>
      </c>
      <c r="AX147" s="50">
        <v>0.21</v>
      </c>
      <c r="AY147" s="49">
        <v>0.23</v>
      </c>
      <c r="AZ147" s="50">
        <v>0.2</v>
      </c>
      <c r="BA147" s="49">
        <v>0.2</v>
      </c>
      <c r="BB147" s="50">
        <v>0.31</v>
      </c>
      <c r="BC147" s="50">
        <v>0.26</v>
      </c>
      <c r="BD147" s="49">
        <v>0.38</v>
      </c>
      <c r="BE147" s="50">
        <v>0.3</v>
      </c>
      <c r="BF147" s="51">
        <v>0.21</v>
      </c>
    </row>
    <row r="148" spans="1:58" ht="24.95" customHeight="1">
      <c r="A148" s="6"/>
      <c r="B148" s="15" t="s">
        <v>221</v>
      </c>
      <c r="C148" s="49">
        <v>0.69</v>
      </c>
      <c r="D148" s="49">
        <v>0.8</v>
      </c>
      <c r="E148" s="50">
        <v>0.75</v>
      </c>
      <c r="F148" s="50">
        <v>0.56000000000000005</v>
      </c>
      <c r="G148" s="49">
        <v>0.62</v>
      </c>
      <c r="H148" s="50">
        <v>0.75</v>
      </c>
      <c r="I148" s="49">
        <v>0.68</v>
      </c>
      <c r="J148" s="50">
        <v>0.77</v>
      </c>
      <c r="K148" s="50">
        <v>0.68</v>
      </c>
      <c r="L148" s="50">
        <v>0.63</v>
      </c>
      <c r="M148" s="49">
        <v>0.66</v>
      </c>
      <c r="N148" s="50">
        <v>0.79</v>
      </c>
      <c r="O148" s="49">
        <v>0.67</v>
      </c>
      <c r="P148" s="50">
        <v>0.73</v>
      </c>
      <c r="Q148" s="50">
        <v>0.64</v>
      </c>
      <c r="R148" s="50">
        <v>0.74</v>
      </c>
      <c r="S148" s="50">
        <v>0.7</v>
      </c>
      <c r="T148" s="50">
        <v>0.68</v>
      </c>
      <c r="U148" s="49">
        <v>0.83</v>
      </c>
      <c r="V148" s="50">
        <v>0.56000000000000005</v>
      </c>
      <c r="W148" s="49">
        <v>0.74</v>
      </c>
      <c r="X148" s="50">
        <v>0.69</v>
      </c>
      <c r="Y148" s="50">
        <v>0.67</v>
      </c>
      <c r="Z148" s="49">
        <v>0.68</v>
      </c>
      <c r="AA148" s="50">
        <v>0.68</v>
      </c>
      <c r="AB148" s="50">
        <v>0.69</v>
      </c>
      <c r="AC148" s="50">
        <v>0.73</v>
      </c>
      <c r="AD148" s="49">
        <v>0.49</v>
      </c>
      <c r="AE148" s="50">
        <v>0.72</v>
      </c>
      <c r="AF148" s="50">
        <v>0.9</v>
      </c>
      <c r="AG148" s="50">
        <v>0.82</v>
      </c>
      <c r="AH148" s="23" t="s">
        <v>152</v>
      </c>
      <c r="AI148" s="50">
        <v>1</v>
      </c>
      <c r="AJ148" s="50">
        <v>1</v>
      </c>
      <c r="AK148" s="49">
        <v>0.74</v>
      </c>
      <c r="AL148" s="50">
        <v>0.63</v>
      </c>
      <c r="AM148" s="50">
        <v>0.82</v>
      </c>
      <c r="AN148" s="50">
        <v>0.75</v>
      </c>
      <c r="AO148" s="49">
        <v>0.5</v>
      </c>
      <c r="AP148" s="50">
        <v>0.85</v>
      </c>
      <c r="AQ148" s="50">
        <v>0.68</v>
      </c>
      <c r="AR148" s="49">
        <v>0.76</v>
      </c>
      <c r="AS148" s="50">
        <v>0.76</v>
      </c>
      <c r="AT148" s="50">
        <v>0.76</v>
      </c>
      <c r="AU148" s="50">
        <v>0.56999999999999995</v>
      </c>
      <c r="AV148" s="50">
        <v>0.8</v>
      </c>
      <c r="AW148" s="49">
        <v>0.61</v>
      </c>
      <c r="AX148" s="50">
        <v>0.76</v>
      </c>
      <c r="AY148" s="49">
        <v>0.74</v>
      </c>
      <c r="AZ148" s="50">
        <v>0.79</v>
      </c>
      <c r="BA148" s="49">
        <v>0.78</v>
      </c>
      <c r="BB148" s="50">
        <v>0.67</v>
      </c>
      <c r="BC148" s="50">
        <v>0.7</v>
      </c>
      <c r="BD148" s="49">
        <v>0.56999999999999995</v>
      </c>
      <c r="BE148" s="50">
        <v>0.67</v>
      </c>
      <c r="BF148" s="51">
        <v>0.78</v>
      </c>
    </row>
    <row r="149" spans="1:58" ht="24.95" customHeight="1">
      <c r="A149" s="6"/>
      <c r="B149" s="15" t="s">
        <v>222</v>
      </c>
      <c r="C149" s="49">
        <v>-0.41</v>
      </c>
      <c r="D149" s="49">
        <v>-0.61</v>
      </c>
      <c r="E149" s="50">
        <v>-0.53</v>
      </c>
      <c r="F149" s="50">
        <v>-0.14000000000000001</v>
      </c>
      <c r="G149" s="49">
        <v>-0.26</v>
      </c>
      <c r="H149" s="50">
        <v>-0.52</v>
      </c>
      <c r="I149" s="49">
        <v>-0.39</v>
      </c>
      <c r="J149" s="50">
        <v>-0.56000000000000005</v>
      </c>
      <c r="K149" s="50">
        <v>-0.39</v>
      </c>
      <c r="L149" s="50">
        <v>-0.28999999999999998</v>
      </c>
      <c r="M149" s="49">
        <v>-0.35</v>
      </c>
      <c r="N149" s="50">
        <v>-0.59</v>
      </c>
      <c r="O149" s="49">
        <v>-0.38</v>
      </c>
      <c r="P149" s="50">
        <v>-0.47</v>
      </c>
      <c r="Q149" s="50">
        <v>-0.3</v>
      </c>
      <c r="R149" s="50">
        <v>-0.51</v>
      </c>
      <c r="S149" s="50">
        <v>-0.43</v>
      </c>
      <c r="T149" s="50">
        <v>-0.38</v>
      </c>
      <c r="U149" s="49">
        <v>-0.67</v>
      </c>
      <c r="V149" s="50">
        <v>-0.14000000000000001</v>
      </c>
      <c r="W149" s="49">
        <v>-0.5</v>
      </c>
      <c r="X149" s="50">
        <v>-0.39</v>
      </c>
      <c r="Y149" s="50">
        <v>-0.37</v>
      </c>
      <c r="Z149" s="49">
        <v>-0.39</v>
      </c>
      <c r="AA149" s="50">
        <v>-0.39</v>
      </c>
      <c r="AB149" s="50">
        <v>-0.42</v>
      </c>
      <c r="AC149" s="50">
        <v>-0.47</v>
      </c>
      <c r="AD149" s="49">
        <v>-0.02</v>
      </c>
      <c r="AE149" s="50">
        <v>-0.46</v>
      </c>
      <c r="AF149" s="50">
        <v>-0.82</v>
      </c>
      <c r="AG149" s="50">
        <v>-0.66</v>
      </c>
      <c r="AH149" s="49">
        <v>1</v>
      </c>
      <c r="AI149" s="50">
        <v>-1</v>
      </c>
      <c r="AJ149" s="50">
        <v>-1</v>
      </c>
      <c r="AK149" s="49">
        <v>-0.51</v>
      </c>
      <c r="AL149" s="50">
        <v>-0.28999999999999998</v>
      </c>
      <c r="AM149" s="50">
        <v>-0.64</v>
      </c>
      <c r="AN149" s="50">
        <v>-0.51</v>
      </c>
      <c r="AO149" s="49">
        <v>0</v>
      </c>
      <c r="AP149" s="50">
        <v>-0.7</v>
      </c>
      <c r="AQ149" s="50">
        <v>-0.4</v>
      </c>
      <c r="AR149" s="49">
        <v>-0.54</v>
      </c>
      <c r="AS149" s="50">
        <v>-0.54</v>
      </c>
      <c r="AT149" s="50">
        <v>-0.54</v>
      </c>
      <c r="AU149" s="50">
        <v>-0.17</v>
      </c>
      <c r="AV149" s="50">
        <v>-0.61</v>
      </c>
      <c r="AW149" s="49">
        <v>-0.23</v>
      </c>
      <c r="AX149" s="50">
        <v>-0.55000000000000004</v>
      </c>
      <c r="AY149" s="49">
        <v>-0.51</v>
      </c>
      <c r="AZ149" s="50">
        <v>-0.59</v>
      </c>
      <c r="BA149" s="49">
        <v>-0.57999999999999996</v>
      </c>
      <c r="BB149" s="50">
        <v>-0.36</v>
      </c>
      <c r="BC149" s="50">
        <v>-0.44</v>
      </c>
      <c r="BD149" s="49">
        <v>-0.19</v>
      </c>
      <c r="BE149" s="50">
        <v>-0.37</v>
      </c>
      <c r="BF149" s="51">
        <v>-0.56999999999999995</v>
      </c>
    </row>
    <row r="150" spans="1:58" ht="24.95" customHeight="1">
      <c r="A150" s="6"/>
      <c r="B150" s="15" t="s">
        <v>223</v>
      </c>
      <c r="C150" s="32">
        <v>7.0000000000000007E-2</v>
      </c>
      <c r="D150" s="32">
        <v>0.03</v>
      </c>
      <c r="E150" s="31">
        <v>0.06</v>
      </c>
      <c r="F150" s="31">
        <v>0.12</v>
      </c>
      <c r="G150" s="32">
        <v>0.09</v>
      </c>
      <c r="H150" s="31">
        <v>0.06</v>
      </c>
      <c r="I150" s="32">
        <v>0.06</v>
      </c>
      <c r="J150" s="31">
        <v>0.04</v>
      </c>
      <c r="K150" s="31">
        <v>0.05</v>
      </c>
      <c r="L150" s="31">
        <v>0.13</v>
      </c>
      <c r="M150" s="32">
        <v>0.09</v>
      </c>
      <c r="N150" s="31">
        <v>0.04</v>
      </c>
      <c r="O150" s="32">
        <v>0.08</v>
      </c>
      <c r="P150" s="31">
        <v>0.06</v>
      </c>
      <c r="Q150" s="31">
        <v>0.09</v>
      </c>
      <c r="R150" s="31">
        <v>0.05</v>
      </c>
      <c r="S150" s="31">
        <v>7.0000000000000007E-2</v>
      </c>
      <c r="T150" s="31">
        <v>7.0000000000000007E-2</v>
      </c>
      <c r="U150" s="32">
        <v>0.03</v>
      </c>
      <c r="V150" s="31">
        <v>0.13</v>
      </c>
      <c r="W150" s="32">
        <v>0.05</v>
      </c>
      <c r="X150" s="31">
        <v>0.05</v>
      </c>
      <c r="Y150" s="31">
        <v>0.1</v>
      </c>
      <c r="Z150" s="32">
        <v>0.05</v>
      </c>
      <c r="AA150" s="31">
        <v>0.12</v>
      </c>
      <c r="AB150" s="31">
        <v>0.09</v>
      </c>
      <c r="AC150" s="31">
        <v>0.06</v>
      </c>
      <c r="AD150" s="32">
        <v>0.12</v>
      </c>
      <c r="AE150" s="31">
        <v>7.0000000000000007E-2</v>
      </c>
      <c r="AF150" s="31">
        <v>0.02</v>
      </c>
      <c r="AG150" s="31">
        <v>0.04</v>
      </c>
      <c r="AH150" s="32">
        <v>0.25</v>
      </c>
      <c r="AI150" s="31" t="s">
        <v>152</v>
      </c>
      <c r="AJ150" s="31" t="s">
        <v>152</v>
      </c>
      <c r="AK150" s="32">
        <v>0.06</v>
      </c>
      <c r="AL150" s="31">
        <v>0.06</v>
      </c>
      <c r="AM150" s="31">
        <v>0.05</v>
      </c>
      <c r="AN150" s="31">
        <v>0.05</v>
      </c>
      <c r="AO150" s="32">
        <v>0.19</v>
      </c>
      <c r="AP150" s="31">
        <v>0.01</v>
      </c>
      <c r="AQ150" s="31">
        <v>0.06</v>
      </c>
      <c r="AR150" s="32">
        <v>0.06</v>
      </c>
      <c r="AS150" s="31">
        <v>0.05</v>
      </c>
      <c r="AT150" s="31">
        <v>0.05</v>
      </c>
      <c r="AU150" s="31">
        <v>0.09</v>
      </c>
      <c r="AV150" s="31">
        <v>0.03</v>
      </c>
      <c r="AW150" s="32">
        <v>0.11</v>
      </c>
      <c r="AX150" s="31">
        <v>0.06</v>
      </c>
      <c r="AY150" s="32">
        <v>0.06</v>
      </c>
      <c r="AZ150" s="31">
        <v>0.05</v>
      </c>
      <c r="BA150" s="32">
        <v>0.02</v>
      </c>
      <c r="BB150" s="31">
        <v>0.09</v>
      </c>
      <c r="BC150" s="31">
        <v>0.03</v>
      </c>
      <c r="BD150" s="32">
        <v>0.14000000000000001</v>
      </c>
      <c r="BE150" s="31">
        <v>0.06</v>
      </c>
      <c r="BF150" s="34">
        <v>0.03</v>
      </c>
    </row>
    <row r="151" spans="1:58" ht="24.95" customHeight="1">
      <c r="A151" s="6"/>
      <c r="B151" s="15" t="s">
        <v>224</v>
      </c>
      <c r="C151" s="32">
        <v>0.21</v>
      </c>
      <c r="D151" s="32">
        <v>0.16</v>
      </c>
      <c r="E151" s="31">
        <v>0.16</v>
      </c>
      <c r="F151" s="31">
        <v>0.3</v>
      </c>
      <c r="G151" s="32">
        <v>0.27</v>
      </c>
      <c r="H151" s="31">
        <v>0.17</v>
      </c>
      <c r="I151" s="32">
        <v>0.22</v>
      </c>
      <c r="J151" s="31">
        <v>0.17</v>
      </c>
      <c r="K151" s="31">
        <v>0.24</v>
      </c>
      <c r="L151" s="31">
        <v>0.22</v>
      </c>
      <c r="M151" s="32">
        <v>0.22</v>
      </c>
      <c r="N151" s="31">
        <v>0.16</v>
      </c>
      <c r="O151" s="32">
        <v>0.22</v>
      </c>
      <c r="P151" s="31">
        <v>0.2</v>
      </c>
      <c r="Q151" s="31">
        <v>0.25</v>
      </c>
      <c r="R151" s="31">
        <v>0.19</v>
      </c>
      <c r="S151" s="31">
        <v>0.2</v>
      </c>
      <c r="T151" s="31">
        <v>0.23</v>
      </c>
      <c r="U151" s="32">
        <v>0.13</v>
      </c>
      <c r="V151" s="31">
        <v>0.28999999999999998</v>
      </c>
      <c r="W151" s="32">
        <v>0.18</v>
      </c>
      <c r="X151" s="31">
        <v>0.24</v>
      </c>
      <c r="Y151" s="31">
        <v>0.21</v>
      </c>
      <c r="Z151" s="32">
        <v>0.24</v>
      </c>
      <c r="AA151" s="31">
        <v>0.18</v>
      </c>
      <c r="AB151" s="31">
        <v>0.18</v>
      </c>
      <c r="AC151" s="31">
        <v>0.2</v>
      </c>
      <c r="AD151" s="32">
        <v>0.35</v>
      </c>
      <c r="AE151" s="31">
        <v>0.2</v>
      </c>
      <c r="AF151" s="31">
        <v>0.06</v>
      </c>
      <c r="AG151" s="31">
        <v>0.12</v>
      </c>
      <c r="AH151" s="32">
        <v>0.75</v>
      </c>
      <c r="AI151" s="31" t="s">
        <v>152</v>
      </c>
      <c r="AJ151" s="31" t="s">
        <v>152</v>
      </c>
      <c r="AK151" s="32">
        <v>0.17</v>
      </c>
      <c r="AL151" s="31">
        <v>0.28000000000000003</v>
      </c>
      <c r="AM151" s="31">
        <v>0.12</v>
      </c>
      <c r="AN151" s="31">
        <v>0.18</v>
      </c>
      <c r="AO151" s="32">
        <v>0.31</v>
      </c>
      <c r="AP151" s="31">
        <v>0.13</v>
      </c>
      <c r="AQ151" s="31">
        <v>0.22</v>
      </c>
      <c r="AR151" s="32">
        <v>0.16</v>
      </c>
      <c r="AS151" s="31">
        <v>0.17</v>
      </c>
      <c r="AT151" s="31">
        <v>0.17</v>
      </c>
      <c r="AU151" s="31">
        <v>0.31</v>
      </c>
      <c r="AV151" s="31">
        <v>0.15</v>
      </c>
      <c r="AW151" s="32">
        <v>0.27</v>
      </c>
      <c r="AX151" s="31">
        <v>0.15</v>
      </c>
      <c r="AY151" s="32">
        <v>0.17</v>
      </c>
      <c r="AZ151" s="31">
        <v>0.15</v>
      </c>
      <c r="BA151" s="32">
        <v>0.18</v>
      </c>
      <c r="BB151" s="31">
        <v>0.22</v>
      </c>
      <c r="BC151" s="31">
        <v>0.23</v>
      </c>
      <c r="BD151" s="32">
        <v>0.25</v>
      </c>
      <c r="BE151" s="31">
        <v>0.24</v>
      </c>
      <c r="BF151" s="34">
        <v>0.18</v>
      </c>
    </row>
    <row r="152" spans="1:58" ht="24.95" customHeight="1">
      <c r="A152" s="6"/>
      <c r="B152" s="15" t="s">
        <v>225</v>
      </c>
      <c r="C152" s="32">
        <v>0.27</v>
      </c>
      <c r="D152" s="32">
        <v>0.22</v>
      </c>
      <c r="E152" s="31">
        <v>0.32</v>
      </c>
      <c r="F152" s="31">
        <v>0.3</v>
      </c>
      <c r="G152" s="32">
        <v>0.27</v>
      </c>
      <c r="H152" s="31">
        <v>0.27</v>
      </c>
      <c r="I152" s="32">
        <v>0.22</v>
      </c>
      <c r="J152" s="31">
        <v>0.26</v>
      </c>
      <c r="K152" s="31">
        <v>0.27</v>
      </c>
      <c r="L152" s="31">
        <v>0.3</v>
      </c>
      <c r="M152" s="32">
        <v>0.28000000000000003</v>
      </c>
      <c r="N152" s="31">
        <v>0.26</v>
      </c>
      <c r="O152" s="32">
        <v>0.27</v>
      </c>
      <c r="P152" s="31">
        <v>0.27</v>
      </c>
      <c r="Q152" s="31">
        <v>0.26</v>
      </c>
      <c r="R152" s="31">
        <v>0.27</v>
      </c>
      <c r="S152" s="31">
        <v>0.27</v>
      </c>
      <c r="T152" s="31">
        <v>0.27</v>
      </c>
      <c r="U152" s="32">
        <v>0.27</v>
      </c>
      <c r="V152" s="31">
        <v>0.28000000000000003</v>
      </c>
      <c r="W152" s="32">
        <v>0.25</v>
      </c>
      <c r="X152" s="31">
        <v>0.28000000000000003</v>
      </c>
      <c r="Y152" s="31">
        <v>0.26</v>
      </c>
      <c r="Z152" s="32">
        <v>0.24</v>
      </c>
      <c r="AA152" s="31">
        <v>0.35</v>
      </c>
      <c r="AB152" s="31">
        <v>0.22</v>
      </c>
      <c r="AC152" s="31">
        <v>0.32</v>
      </c>
      <c r="AD152" s="32">
        <v>0.3</v>
      </c>
      <c r="AE152" s="31">
        <v>0.32</v>
      </c>
      <c r="AF152" s="31">
        <v>0.19</v>
      </c>
      <c r="AG152" s="31">
        <v>0.25</v>
      </c>
      <c r="AH152" s="32" t="s">
        <v>152</v>
      </c>
      <c r="AI152" s="31">
        <v>1</v>
      </c>
      <c r="AJ152" s="31" t="s">
        <v>152</v>
      </c>
      <c r="AK152" s="32">
        <v>0.24</v>
      </c>
      <c r="AL152" s="31">
        <v>0.34</v>
      </c>
      <c r="AM152" s="31">
        <v>0.24</v>
      </c>
      <c r="AN152" s="31">
        <v>0.28000000000000003</v>
      </c>
      <c r="AO152" s="32">
        <v>0.36</v>
      </c>
      <c r="AP152" s="31">
        <v>0.21</v>
      </c>
      <c r="AQ152" s="31">
        <v>0.3</v>
      </c>
      <c r="AR152" s="32">
        <v>0.25</v>
      </c>
      <c r="AS152" s="31">
        <v>0.31</v>
      </c>
      <c r="AT152" s="31">
        <v>0.27</v>
      </c>
      <c r="AU152" s="31">
        <v>0.24</v>
      </c>
      <c r="AV152" s="31">
        <v>0.26</v>
      </c>
      <c r="AW152" s="32">
        <v>0.31</v>
      </c>
      <c r="AX152" s="31">
        <v>0.25</v>
      </c>
      <c r="AY152" s="32">
        <v>0.28000000000000003</v>
      </c>
      <c r="AZ152" s="31">
        <v>0.27</v>
      </c>
      <c r="BA152" s="32">
        <v>0.26</v>
      </c>
      <c r="BB152" s="31">
        <v>0.27</v>
      </c>
      <c r="BC152" s="31">
        <v>0.19</v>
      </c>
      <c r="BD152" s="32">
        <v>0.23</v>
      </c>
      <c r="BE152" s="31">
        <v>0.34</v>
      </c>
      <c r="BF152" s="34">
        <v>0.24</v>
      </c>
    </row>
    <row r="153" spans="1:58" ht="24.95" customHeight="1">
      <c r="A153" s="6"/>
      <c r="B153" s="15" t="s">
        <v>226</v>
      </c>
      <c r="C153" s="32">
        <v>0.42</v>
      </c>
      <c r="D153" s="32">
        <v>0.57999999999999996</v>
      </c>
      <c r="E153" s="31">
        <v>0.43</v>
      </c>
      <c r="F153" s="31">
        <v>0.25</v>
      </c>
      <c r="G153" s="32">
        <v>0.34</v>
      </c>
      <c r="H153" s="31">
        <v>0.48</v>
      </c>
      <c r="I153" s="32">
        <v>0.45</v>
      </c>
      <c r="J153" s="31">
        <v>0.51</v>
      </c>
      <c r="K153" s="31">
        <v>0.41</v>
      </c>
      <c r="L153" s="31">
        <v>0.33</v>
      </c>
      <c r="M153" s="32">
        <v>0.38</v>
      </c>
      <c r="N153" s="31">
        <v>0.54</v>
      </c>
      <c r="O153" s="32">
        <v>0.4</v>
      </c>
      <c r="P153" s="31">
        <v>0.45</v>
      </c>
      <c r="Q153" s="31">
        <v>0.38</v>
      </c>
      <c r="R153" s="31">
        <v>0.48</v>
      </c>
      <c r="S153" s="31">
        <v>0.43</v>
      </c>
      <c r="T153" s="31">
        <v>0.42</v>
      </c>
      <c r="U153" s="32">
        <v>0.56000000000000005</v>
      </c>
      <c r="V153" s="31">
        <v>0.28000000000000003</v>
      </c>
      <c r="W153" s="32">
        <v>0.48</v>
      </c>
      <c r="X153" s="31">
        <v>0.4</v>
      </c>
      <c r="Y153" s="31">
        <v>0.41</v>
      </c>
      <c r="Z153" s="32">
        <v>0.44</v>
      </c>
      <c r="AA153" s="31">
        <v>0.34</v>
      </c>
      <c r="AB153" s="31">
        <v>0.47</v>
      </c>
      <c r="AC153" s="31">
        <v>0.42</v>
      </c>
      <c r="AD153" s="32">
        <v>0.19</v>
      </c>
      <c r="AE153" s="31">
        <v>0.4</v>
      </c>
      <c r="AF153" s="31">
        <v>0.71</v>
      </c>
      <c r="AG153" s="31">
        <v>0.56999999999999995</v>
      </c>
      <c r="AH153" s="32" t="s">
        <v>152</v>
      </c>
      <c r="AI153" s="31" t="s">
        <v>152</v>
      </c>
      <c r="AJ153" s="31">
        <v>1</v>
      </c>
      <c r="AK153" s="32">
        <v>0.5</v>
      </c>
      <c r="AL153" s="31">
        <v>0.28999999999999998</v>
      </c>
      <c r="AM153" s="31">
        <v>0.57999999999999996</v>
      </c>
      <c r="AN153" s="31">
        <v>0.47</v>
      </c>
      <c r="AO153" s="32">
        <v>0.14000000000000001</v>
      </c>
      <c r="AP153" s="31">
        <v>0.63</v>
      </c>
      <c r="AQ153" s="31">
        <v>0.39</v>
      </c>
      <c r="AR153" s="32">
        <v>0.5</v>
      </c>
      <c r="AS153" s="31">
        <v>0.45</v>
      </c>
      <c r="AT153" s="31">
        <v>0.49</v>
      </c>
      <c r="AU153" s="31">
        <v>0.33</v>
      </c>
      <c r="AV153" s="31">
        <v>0.53</v>
      </c>
      <c r="AW153" s="32">
        <v>0.28999999999999998</v>
      </c>
      <c r="AX153" s="31">
        <v>0.52</v>
      </c>
      <c r="AY153" s="32">
        <v>0.46</v>
      </c>
      <c r="AZ153" s="31">
        <v>0.51</v>
      </c>
      <c r="BA153" s="32">
        <v>0.51</v>
      </c>
      <c r="BB153" s="31">
        <v>0.39</v>
      </c>
      <c r="BC153" s="31">
        <v>0.52</v>
      </c>
      <c r="BD153" s="32">
        <v>0.35</v>
      </c>
      <c r="BE153" s="31">
        <v>0.34</v>
      </c>
      <c r="BF153" s="34">
        <v>0.55000000000000004</v>
      </c>
    </row>
    <row r="154" spans="1:58" ht="24.95" customHeight="1">
      <c r="A154" s="8"/>
      <c r="B154" s="15" t="s">
        <v>157</v>
      </c>
      <c r="C154" s="39">
        <v>0.02</v>
      </c>
      <c r="D154" s="39">
        <v>0.01</v>
      </c>
      <c r="E154" s="35">
        <v>0.03</v>
      </c>
      <c r="F154" s="35">
        <v>0.03</v>
      </c>
      <c r="G154" s="39">
        <v>0.03</v>
      </c>
      <c r="H154" s="35">
        <v>0.02</v>
      </c>
      <c r="I154" s="39">
        <v>0.04</v>
      </c>
      <c r="J154" s="35">
        <v>0.02</v>
      </c>
      <c r="K154" s="35">
        <v>0.02</v>
      </c>
      <c r="L154" s="35">
        <v>0.02</v>
      </c>
      <c r="M154" s="39">
        <v>0.03</v>
      </c>
      <c r="N154" s="35">
        <v>0</v>
      </c>
      <c r="O154" s="39">
        <v>0.03</v>
      </c>
      <c r="P154" s="35">
        <v>0.02</v>
      </c>
      <c r="Q154" s="35">
        <v>0.02</v>
      </c>
      <c r="R154" s="35">
        <v>0.02</v>
      </c>
      <c r="S154" s="35">
        <v>0.02</v>
      </c>
      <c r="T154" s="35">
        <v>0.02</v>
      </c>
      <c r="U154" s="39">
        <v>0.01</v>
      </c>
      <c r="V154" s="35">
        <v>0.02</v>
      </c>
      <c r="W154" s="39">
        <v>0.03</v>
      </c>
      <c r="X154" s="35">
        <v>0.02</v>
      </c>
      <c r="Y154" s="35">
        <v>0.02</v>
      </c>
      <c r="Z154" s="39">
        <v>0.02</v>
      </c>
      <c r="AA154" s="35">
        <v>0.02</v>
      </c>
      <c r="AB154" s="35">
        <v>0.04</v>
      </c>
      <c r="AC154" s="35">
        <v>0.01</v>
      </c>
      <c r="AD154" s="39">
        <v>0.04</v>
      </c>
      <c r="AE154" s="35">
        <v>0.01</v>
      </c>
      <c r="AF154" s="35">
        <v>0.01</v>
      </c>
      <c r="AG154" s="35">
        <v>0.01</v>
      </c>
      <c r="AH154" s="39" t="s">
        <v>152</v>
      </c>
      <c r="AI154" s="35" t="s">
        <v>152</v>
      </c>
      <c r="AJ154" s="35" t="s">
        <v>152</v>
      </c>
      <c r="AK154" s="39">
        <v>0.03</v>
      </c>
      <c r="AL154" s="35">
        <v>0.02</v>
      </c>
      <c r="AM154" s="35">
        <v>0.01</v>
      </c>
      <c r="AN154" s="35">
        <v>0.01</v>
      </c>
      <c r="AO154" s="39">
        <v>0</v>
      </c>
      <c r="AP154" s="35">
        <v>0.01</v>
      </c>
      <c r="AQ154" s="35">
        <v>0.04</v>
      </c>
      <c r="AR154" s="39">
        <v>0.03</v>
      </c>
      <c r="AS154" s="35">
        <v>0.02</v>
      </c>
      <c r="AT154" s="35">
        <v>0.02</v>
      </c>
      <c r="AU154" s="35">
        <v>0.02</v>
      </c>
      <c r="AV154" s="35">
        <v>0.02</v>
      </c>
      <c r="AW154" s="39">
        <v>0.02</v>
      </c>
      <c r="AX154" s="35">
        <v>0.03</v>
      </c>
      <c r="AY154" s="39">
        <v>0.03</v>
      </c>
      <c r="AZ154" s="35">
        <v>0.01</v>
      </c>
      <c r="BA154" s="39">
        <v>0.02</v>
      </c>
      <c r="BB154" s="35">
        <v>0.03</v>
      </c>
      <c r="BC154" s="35">
        <v>0.04</v>
      </c>
      <c r="BD154" s="39">
        <v>0.04</v>
      </c>
      <c r="BE154" s="35">
        <v>0.02</v>
      </c>
      <c r="BF154" s="38">
        <v>0.01</v>
      </c>
    </row>
    <row r="156" spans="1:58" ht="24.95" customHeight="1">
      <c r="A156" s="1"/>
      <c r="B156" s="1" t="s">
        <v>23</v>
      </c>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row>
    <row r="157" spans="1:58" ht="24.9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row>
    <row r="158" spans="1:58" ht="24.95" customHeight="1">
      <c r="A158" s="2"/>
      <c r="B158" s="3"/>
      <c r="C158" s="69" t="s">
        <v>74</v>
      </c>
      <c r="D158" s="66" t="s">
        <v>76</v>
      </c>
      <c r="E158" s="68"/>
      <c r="F158" s="67"/>
      <c r="G158" s="66" t="s">
        <v>77</v>
      </c>
      <c r="H158" s="67"/>
      <c r="I158" s="66" t="s">
        <v>78</v>
      </c>
      <c r="J158" s="68"/>
      <c r="K158" s="68"/>
      <c r="L158" s="67"/>
      <c r="M158" s="66" t="s">
        <v>79</v>
      </c>
      <c r="N158" s="67"/>
      <c r="O158" s="66" t="s">
        <v>80</v>
      </c>
      <c r="P158" s="68"/>
      <c r="Q158" s="68"/>
      <c r="R158" s="68"/>
      <c r="S158" s="68"/>
      <c r="T158" s="67"/>
      <c r="U158" s="66" t="s">
        <v>81</v>
      </c>
      <c r="V158" s="67"/>
      <c r="W158" s="66" t="s">
        <v>82</v>
      </c>
      <c r="X158" s="68"/>
      <c r="Y158" s="67"/>
      <c r="Z158" s="66" t="s">
        <v>83</v>
      </c>
      <c r="AA158" s="68"/>
      <c r="AB158" s="68"/>
      <c r="AC158" s="67"/>
      <c r="AD158" s="66" t="s">
        <v>84</v>
      </c>
      <c r="AE158" s="68"/>
      <c r="AF158" s="68"/>
      <c r="AG158" s="67"/>
      <c r="AH158" s="66" t="s">
        <v>85</v>
      </c>
      <c r="AI158" s="68"/>
      <c r="AJ158" s="67"/>
      <c r="AK158" s="66" t="s">
        <v>86</v>
      </c>
      <c r="AL158" s="68"/>
      <c r="AM158" s="68"/>
      <c r="AN158" s="67"/>
      <c r="AO158" s="66" t="s">
        <v>87</v>
      </c>
      <c r="AP158" s="68"/>
      <c r="AQ158" s="67"/>
      <c r="AR158" s="66" t="s">
        <v>88</v>
      </c>
      <c r="AS158" s="68"/>
      <c r="AT158" s="68"/>
      <c r="AU158" s="67"/>
      <c r="AV158" s="65" t="s">
        <v>89</v>
      </c>
      <c r="AW158" s="66" t="s">
        <v>90</v>
      </c>
      <c r="AX158" s="67"/>
      <c r="AY158" s="66" t="s">
        <v>91</v>
      </c>
      <c r="AZ158" s="67"/>
      <c r="BA158" s="66" t="s">
        <v>92</v>
      </c>
      <c r="BB158" s="68"/>
      <c r="BC158" s="67"/>
      <c r="BD158" s="66" t="s">
        <v>93</v>
      </c>
      <c r="BE158" s="68"/>
      <c r="BF158" s="67"/>
    </row>
    <row r="159" spans="1:58" ht="24.95" customHeight="1">
      <c r="A159" s="5"/>
      <c r="B159" s="4"/>
      <c r="C159" s="11" t="s">
        <v>94</v>
      </c>
      <c r="D159" s="11" t="s">
        <v>95</v>
      </c>
      <c r="E159" s="10" t="s">
        <v>96</v>
      </c>
      <c r="F159" s="10" t="s">
        <v>97</v>
      </c>
      <c r="G159" s="11" t="s">
        <v>98</v>
      </c>
      <c r="H159" s="10" t="s">
        <v>99</v>
      </c>
      <c r="I159" s="11" t="s">
        <v>100</v>
      </c>
      <c r="J159" s="10" t="s">
        <v>101</v>
      </c>
      <c r="K159" s="10" t="s">
        <v>102</v>
      </c>
      <c r="L159" s="10" t="s">
        <v>103</v>
      </c>
      <c r="M159" s="11" t="s">
        <v>104</v>
      </c>
      <c r="N159" s="10" t="s">
        <v>105</v>
      </c>
      <c r="O159" s="11" t="s">
        <v>106</v>
      </c>
      <c r="P159" s="10" t="s">
        <v>107</v>
      </c>
      <c r="Q159" s="10" t="s">
        <v>108</v>
      </c>
      <c r="R159" s="10" t="s">
        <v>109</v>
      </c>
      <c r="S159" s="10" t="s">
        <v>110</v>
      </c>
      <c r="T159" s="10" t="s">
        <v>111</v>
      </c>
      <c r="U159" s="11" t="s">
        <v>112</v>
      </c>
      <c r="V159" s="10" t="s">
        <v>113</v>
      </c>
      <c r="W159" s="11" t="s">
        <v>114</v>
      </c>
      <c r="X159" s="10" t="s">
        <v>115</v>
      </c>
      <c r="Y159" s="10" t="s">
        <v>116</v>
      </c>
      <c r="Z159" s="11" t="s">
        <v>117</v>
      </c>
      <c r="AA159" s="10" t="s">
        <v>118</v>
      </c>
      <c r="AB159" s="10" t="s">
        <v>119</v>
      </c>
      <c r="AC159" s="10" t="s">
        <v>120</v>
      </c>
      <c r="AD159" s="11" t="s">
        <v>121</v>
      </c>
      <c r="AE159" s="10" t="s">
        <v>122</v>
      </c>
      <c r="AF159" s="10" t="s">
        <v>123</v>
      </c>
      <c r="AG159" s="10" t="s">
        <v>124</v>
      </c>
      <c r="AH159" s="11" t="s">
        <v>125</v>
      </c>
      <c r="AI159" s="10" t="s">
        <v>126</v>
      </c>
      <c r="AJ159" s="10" t="s">
        <v>127</v>
      </c>
      <c r="AK159" s="11" t="s">
        <v>128</v>
      </c>
      <c r="AL159" s="10" t="s">
        <v>129</v>
      </c>
      <c r="AM159" s="10" t="s">
        <v>130</v>
      </c>
      <c r="AN159" s="10" t="s">
        <v>131</v>
      </c>
      <c r="AO159" s="11" t="s">
        <v>132</v>
      </c>
      <c r="AP159" s="10" t="s">
        <v>133</v>
      </c>
      <c r="AQ159" s="10" t="s">
        <v>134</v>
      </c>
      <c r="AR159" s="11" t="s">
        <v>135</v>
      </c>
      <c r="AS159" s="10" t="s">
        <v>136</v>
      </c>
      <c r="AT159" s="10" t="s">
        <v>137</v>
      </c>
      <c r="AU159" s="10" t="s">
        <v>138</v>
      </c>
      <c r="AV159" s="10" t="s">
        <v>139</v>
      </c>
      <c r="AW159" s="11" t="s">
        <v>140</v>
      </c>
      <c r="AX159" s="10" t="s">
        <v>141</v>
      </c>
      <c r="AY159" s="11" t="s">
        <v>142</v>
      </c>
      <c r="AZ159" s="10" t="s">
        <v>143</v>
      </c>
      <c r="BA159" s="11" t="s">
        <v>144</v>
      </c>
      <c r="BB159" s="10" t="s">
        <v>145</v>
      </c>
      <c r="BC159" s="10" t="s">
        <v>146</v>
      </c>
      <c r="BD159" s="11" t="s">
        <v>147</v>
      </c>
      <c r="BE159" s="10" t="s">
        <v>148</v>
      </c>
      <c r="BF159" s="12" t="s">
        <v>149</v>
      </c>
    </row>
    <row r="160" spans="1:58" ht="24.95" customHeight="1">
      <c r="A160" s="7" t="s">
        <v>23</v>
      </c>
      <c r="B160" s="15" t="s">
        <v>227</v>
      </c>
      <c r="C160" s="36">
        <v>0.96</v>
      </c>
      <c r="D160" s="36">
        <v>0.98</v>
      </c>
      <c r="E160" s="33">
        <v>0.97</v>
      </c>
      <c r="F160" s="33">
        <v>0.94</v>
      </c>
      <c r="G160" s="36">
        <v>0.95</v>
      </c>
      <c r="H160" s="33">
        <v>0.97</v>
      </c>
      <c r="I160" s="36">
        <v>0.95</v>
      </c>
      <c r="J160" s="33">
        <v>0.98</v>
      </c>
      <c r="K160" s="33">
        <v>0.95</v>
      </c>
      <c r="L160" s="33">
        <v>0.97</v>
      </c>
      <c r="M160" s="36">
        <v>0.95</v>
      </c>
      <c r="N160" s="33">
        <v>0.98</v>
      </c>
      <c r="O160" s="36">
        <v>0.97</v>
      </c>
      <c r="P160" s="33">
        <v>0.95</v>
      </c>
      <c r="Q160" s="33">
        <v>0.98</v>
      </c>
      <c r="R160" s="33">
        <v>0.95</v>
      </c>
      <c r="S160" s="33">
        <v>0.96</v>
      </c>
      <c r="T160" s="33">
        <v>0.97</v>
      </c>
      <c r="U160" s="36">
        <v>0.98</v>
      </c>
      <c r="V160" s="33">
        <v>0.94</v>
      </c>
      <c r="W160" s="36">
        <v>0.99</v>
      </c>
      <c r="X160" s="33">
        <v>0.97</v>
      </c>
      <c r="Y160" s="33">
        <v>0.95</v>
      </c>
      <c r="Z160" s="36">
        <v>0.97</v>
      </c>
      <c r="AA160" s="33">
        <v>0.97</v>
      </c>
      <c r="AB160" s="33">
        <v>0.95</v>
      </c>
      <c r="AC160" s="33">
        <v>0.95</v>
      </c>
      <c r="AD160" s="36">
        <v>0.94</v>
      </c>
      <c r="AE160" s="33">
        <v>0.97</v>
      </c>
      <c r="AF160" s="33">
        <v>0.98</v>
      </c>
      <c r="AG160" s="33">
        <v>0.98</v>
      </c>
      <c r="AH160" s="36">
        <v>0.95</v>
      </c>
      <c r="AI160" s="33">
        <v>0.98</v>
      </c>
      <c r="AJ160" s="33">
        <v>0.96</v>
      </c>
      <c r="AK160" s="36">
        <v>0.98</v>
      </c>
      <c r="AL160" s="33">
        <v>0.96</v>
      </c>
      <c r="AM160" s="33">
        <v>0.99</v>
      </c>
      <c r="AN160" s="33">
        <v>0.98</v>
      </c>
      <c r="AO160" s="36">
        <v>0.96</v>
      </c>
      <c r="AP160" s="33">
        <v>0.98</v>
      </c>
      <c r="AQ160" s="33">
        <v>0.95</v>
      </c>
      <c r="AR160" s="36">
        <v>1</v>
      </c>
      <c r="AS160" s="33">
        <v>0.97</v>
      </c>
      <c r="AT160" s="33">
        <v>0.99</v>
      </c>
      <c r="AU160" s="33">
        <v>0.95</v>
      </c>
      <c r="AV160" s="33">
        <v>0.98</v>
      </c>
      <c r="AW160" s="36">
        <v>0.98</v>
      </c>
      <c r="AX160" s="33">
        <v>0.95</v>
      </c>
      <c r="AY160" s="36">
        <v>0.97</v>
      </c>
      <c r="AZ160" s="33">
        <v>0.99</v>
      </c>
      <c r="BA160" s="36">
        <v>0.96</v>
      </c>
      <c r="BB160" s="33">
        <v>0.96</v>
      </c>
      <c r="BC160" s="33">
        <v>0.93</v>
      </c>
      <c r="BD160" s="36">
        <v>0.91</v>
      </c>
      <c r="BE160" s="33">
        <v>0.99</v>
      </c>
      <c r="BF160" s="37">
        <v>0.97</v>
      </c>
    </row>
    <row r="161" spans="1:58" ht="24.95" customHeight="1">
      <c r="A161" s="8"/>
      <c r="B161" s="15" t="s">
        <v>228</v>
      </c>
      <c r="C161" s="32">
        <v>0.95</v>
      </c>
      <c r="D161" s="32">
        <v>0.98</v>
      </c>
      <c r="E161" s="31">
        <v>0.97</v>
      </c>
      <c r="F161" s="31">
        <v>0.91</v>
      </c>
      <c r="G161" s="32">
        <v>0.95</v>
      </c>
      <c r="H161" s="31">
        <v>0.95</v>
      </c>
      <c r="I161" s="32">
        <v>1</v>
      </c>
      <c r="J161" s="31">
        <v>0.97</v>
      </c>
      <c r="K161" s="31">
        <v>0.9</v>
      </c>
      <c r="L161" s="31">
        <v>0.95</v>
      </c>
      <c r="M161" s="32">
        <v>0.94</v>
      </c>
      <c r="N161" s="31">
        <v>0.99</v>
      </c>
      <c r="O161" s="32">
        <v>0.97</v>
      </c>
      <c r="P161" s="31">
        <v>0.98</v>
      </c>
      <c r="Q161" s="31">
        <v>0.88</v>
      </c>
      <c r="R161" s="31">
        <v>1</v>
      </c>
      <c r="S161" s="31">
        <v>0.97</v>
      </c>
      <c r="T161" s="31">
        <v>0.93</v>
      </c>
      <c r="U161" s="32">
        <v>0.99</v>
      </c>
      <c r="V161" s="31">
        <v>0.91</v>
      </c>
      <c r="W161" s="32">
        <v>1</v>
      </c>
      <c r="X161" s="31">
        <v>0.96</v>
      </c>
      <c r="Y161" s="31">
        <v>0.93</v>
      </c>
      <c r="Z161" s="32">
        <v>0.97</v>
      </c>
      <c r="AA161" s="31">
        <v>0.93</v>
      </c>
      <c r="AB161" s="31">
        <v>0.94</v>
      </c>
      <c r="AC161" s="31">
        <v>0.96</v>
      </c>
      <c r="AD161" s="32">
        <v>0.92</v>
      </c>
      <c r="AE161" s="31">
        <v>0.96</v>
      </c>
      <c r="AF161" s="31">
        <v>0.99</v>
      </c>
      <c r="AG161" s="31">
        <v>0.98</v>
      </c>
      <c r="AH161" s="32">
        <v>0.9</v>
      </c>
      <c r="AI161" s="31">
        <v>0.98</v>
      </c>
      <c r="AJ161" s="31">
        <v>0.97</v>
      </c>
      <c r="AK161" s="32">
        <v>0.99</v>
      </c>
      <c r="AL161" s="31">
        <v>0.97</v>
      </c>
      <c r="AM161" s="31">
        <v>0.97</v>
      </c>
      <c r="AN161" s="31">
        <v>0.98</v>
      </c>
      <c r="AO161" s="32">
        <v>0.88</v>
      </c>
      <c r="AP161" s="31">
        <v>0.98</v>
      </c>
      <c r="AQ161" s="31">
        <v>0.95</v>
      </c>
      <c r="AR161" s="32">
        <v>0.99</v>
      </c>
      <c r="AS161" s="31">
        <v>0.99</v>
      </c>
      <c r="AT161" s="31">
        <v>0.99</v>
      </c>
      <c r="AU161" s="31">
        <v>0.89</v>
      </c>
      <c r="AV161" s="31">
        <v>0.99</v>
      </c>
      <c r="AW161" s="32">
        <v>0.93</v>
      </c>
      <c r="AX161" s="31">
        <v>0.97</v>
      </c>
      <c r="AY161" s="32">
        <v>0.97</v>
      </c>
      <c r="AZ161" s="31">
        <v>0.98</v>
      </c>
      <c r="BA161" s="32">
        <v>0.96</v>
      </c>
      <c r="BB161" s="31">
        <v>0.95</v>
      </c>
      <c r="BC161" s="31">
        <v>0.97</v>
      </c>
      <c r="BD161" s="32">
        <v>0.92</v>
      </c>
      <c r="BE161" s="31">
        <v>0.94</v>
      </c>
      <c r="BF161" s="34">
        <v>0.98</v>
      </c>
    </row>
    <row r="162" spans="1:58" ht="24.95" customHeight="1">
      <c r="A162" s="9" t="s">
        <v>23</v>
      </c>
      <c r="B162" s="15" t="s">
        <v>229</v>
      </c>
      <c r="C162" s="36">
        <v>0.95</v>
      </c>
      <c r="D162" s="36">
        <v>0.98</v>
      </c>
      <c r="E162" s="33">
        <v>0.97</v>
      </c>
      <c r="F162" s="33">
        <v>0.91</v>
      </c>
      <c r="G162" s="36">
        <v>0.96</v>
      </c>
      <c r="H162" s="33">
        <v>0.94</v>
      </c>
      <c r="I162" s="36">
        <v>0.98</v>
      </c>
      <c r="J162" s="33">
        <v>0.95</v>
      </c>
      <c r="K162" s="33">
        <v>0.97</v>
      </c>
      <c r="L162" s="33">
        <v>0.91</v>
      </c>
      <c r="M162" s="36">
        <v>0.94</v>
      </c>
      <c r="N162" s="33">
        <v>0.97</v>
      </c>
      <c r="O162" s="36">
        <v>0.98</v>
      </c>
      <c r="P162" s="33">
        <v>0.97</v>
      </c>
      <c r="Q162" s="33">
        <v>0.88</v>
      </c>
      <c r="R162" s="33">
        <v>0.98</v>
      </c>
      <c r="S162" s="33">
        <v>0.97</v>
      </c>
      <c r="T162" s="33">
        <v>0.92</v>
      </c>
      <c r="U162" s="36">
        <v>0.97</v>
      </c>
      <c r="V162" s="33">
        <v>0.93</v>
      </c>
      <c r="W162" s="36">
        <v>0.93</v>
      </c>
      <c r="X162" s="33">
        <v>0.96</v>
      </c>
      <c r="Y162" s="33">
        <v>0.96</v>
      </c>
      <c r="Z162" s="36">
        <v>0.94</v>
      </c>
      <c r="AA162" s="33">
        <v>0.97</v>
      </c>
      <c r="AB162" s="33">
        <v>0.93</v>
      </c>
      <c r="AC162" s="33">
        <v>0.98</v>
      </c>
      <c r="AD162" s="36">
        <v>0.93</v>
      </c>
      <c r="AE162" s="33">
        <v>0.96</v>
      </c>
      <c r="AF162" s="33">
        <v>0.96</v>
      </c>
      <c r="AG162" s="33">
        <v>0.96</v>
      </c>
      <c r="AH162" s="36">
        <v>0.93</v>
      </c>
      <c r="AI162" s="33">
        <v>0.95</v>
      </c>
      <c r="AJ162" s="33">
        <v>0.97</v>
      </c>
      <c r="AK162" s="36">
        <v>0.98</v>
      </c>
      <c r="AL162" s="33">
        <v>0.89</v>
      </c>
      <c r="AM162" s="33">
        <v>0.97</v>
      </c>
      <c r="AN162" s="33">
        <v>0.97</v>
      </c>
      <c r="AO162" s="36">
        <v>0.87</v>
      </c>
      <c r="AP162" s="33">
        <v>0.98</v>
      </c>
      <c r="AQ162" s="33">
        <v>0.96</v>
      </c>
      <c r="AR162" s="36">
        <v>0.97</v>
      </c>
      <c r="AS162" s="33">
        <v>0.93</v>
      </c>
      <c r="AT162" s="33">
        <v>0.96</v>
      </c>
      <c r="AU162" s="33">
        <v>0.97</v>
      </c>
      <c r="AV162" s="33">
        <v>0.96</v>
      </c>
      <c r="AW162" s="36">
        <v>0.98</v>
      </c>
      <c r="AX162" s="33">
        <v>0.91</v>
      </c>
      <c r="AY162" s="36">
        <v>0.96</v>
      </c>
      <c r="AZ162" s="33">
        <v>0.92</v>
      </c>
      <c r="BA162" s="36">
        <v>0.92</v>
      </c>
      <c r="BB162" s="33">
        <v>0.96</v>
      </c>
      <c r="BC162" s="33">
        <v>0.93</v>
      </c>
      <c r="BD162" s="36">
        <v>0.93</v>
      </c>
      <c r="BE162" s="33">
        <v>0.94</v>
      </c>
      <c r="BF162" s="37">
        <v>0.97</v>
      </c>
    </row>
    <row r="163" spans="1:58" ht="24.95" customHeight="1">
      <c r="A163" s="7" t="s">
        <v>23</v>
      </c>
      <c r="B163" s="15" t="s">
        <v>230</v>
      </c>
      <c r="C163" s="36">
        <v>0.93</v>
      </c>
      <c r="D163" s="36">
        <v>0.91</v>
      </c>
      <c r="E163" s="33">
        <v>0.96</v>
      </c>
      <c r="F163" s="33">
        <v>0.93</v>
      </c>
      <c r="G163" s="36">
        <v>0.92</v>
      </c>
      <c r="H163" s="33">
        <v>0.94</v>
      </c>
      <c r="I163" s="36">
        <v>0.93</v>
      </c>
      <c r="J163" s="33">
        <v>0.95</v>
      </c>
      <c r="K163" s="33">
        <v>0.93</v>
      </c>
      <c r="L163" s="33">
        <v>0.92</v>
      </c>
      <c r="M163" s="36">
        <v>0.93</v>
      </c>
      <c r="N163" s="33">
        <v>0.96</v>
      </c>
      <c r="O163" s="36">
        <v>0.96</v>
      </c>
      <c r="P163" s="33">
        <v>0.96</v>
      </c>
      <c r="Q163" s="33">
        <v>0.9</v>
      </c>
      <c r="R163" s="33">
        <v>0.87</v>
      </c>
      <c r="S163" s="33">
        <v>0.96</v>
      </c>
      <c r="T163" s="33">
        <v>0.89</v>
      </c>
      <c r="U163" s="36">
        <v>0.91</v>
      </c>
      <c r="V163" s="33">
        <v>0.94</v>
      </c>
      <c r="W163" s="36">
        <v>0.91</v>
      </c>
      <c r="X163" s="33">
        <v>0.93</v>
      </c>
      <c r="Y163" s="33">
        <v>0.94</v>
      </c>
      <c r="Z163" s="36">
        <v>0.92</v>
      </c>
      <c r="AA163" s="33">
        <v>0.94</v>
      </c>
      <c r="AB163" s="33">
        <v>0.93</v>
      </c>
      <c r="AC163" s="33">
        <v>0.98</v>
      </c>
      <c r="AD163" s="36">
        <v>0.93</v>
      </c>
      <c r="AE163" s="33">
        <v>0.94</v>
      </c>
      <c r="AF163" s="33">
        <v>0.95</v>
      </c>
      <c r="AG163" s="33">
        <v>0.94</v>
      </c>
      <c r="AH163" s="36">
        <v>0.93</v>
      </c>
      <c r="AI163" s="33">
        <v>0.94</v>
      </c>
      <c r="AJ163" s="33">
        <v>0.93</v>
      </c>
      <c r="AK163" s="36">
        <v>0.96</v>
      </c>
      <c r="AL163" s="33">
        <v>0.93</v>
      </c>
      <c r="AM163" s="33">
        <v>0.93</v>
      </c>
      <c r="AN163" s="33">
        <v>0.94</v>
      </c>
      <c r="AO163" s="36">
        <v>0.9</v>
      </c>
      <c r="AP163" s="33">
        <v>0.93</v>
      </c>
      <c r="AQ163" s="33">
        <v>0.96</v>
      </c>
      <c r="AR163" s="36">
        <v>0.95</v>
      </c>
      <c r="AS163" s="33">
        <v>0.93</v>
      </c>
      <c r="AT163" s="33">
        <v>0.94</v>
      </c>
      <c r="AU163" s="33">
        <v>0.93</v>
      </c>
      <c r="AV163" s="33">
        <v>0.95</v>
      </c>
      <c r="AW163" s="36">
        <v>0.97</v>
      </c>
      <c r="AX163" s="33">
        <v>0.91</v>
      </c>
      <c r="AY163" s="36">
        <v>0.94</v>
      </c>
      <c r="AZ163" s="33">
        <v>0.94</v>
      </c>
      <c r="BA163" s="36">
        <v>0.9</v>
      </c>
      <c r="BB163" s="33">
        <v>0.94</v>
      </c>
      <c r="BC163" s="33">
        <v>0.91</v>
      </c>
      <c r="BD163" s="36">
        <v>0.89</v>
      </c>
      <c r="BE163" s="33">
        <v>0.91</v>
      </c>
      <c r="BF163" s="37">
        <v>0.98</v>
      </c>
    </row>
    <row r="164" spans="1:58" ht="24.95" customHeight="1">
      <c r="A164" s="8"/>
      <c r="B164" s="15" t="s">
        <v>231</v>
      </c>
      <c r="C164" s="32">
        <v>0.9</v>
      </c>
      <c r="D164" s="32">
        <v>0.97</v>
      </c>
      <c r="E164" s="31">
        <v>0.93</v>
      </c>
      <c r="F164" s="31">
        <v>0.82</v>
      </c>
      <c r="G164" s="32">
        <v>0.89</v>
      </c>
      <c r="H164" s="31">
        <v>0.91</v>
      </c>
      <c r="I164" s="32">
        <v>0.99</v>
      </c>
      <c r="J164" s="31">
        <v>0.97</v>
      </c>
      <c r="K164" s="31">
        <v>0.85</v>
      </c>
      <c r="L164" s="31">
        <v>0.83</v>
      </c>
      <c r="M164" s="32">
        <v>0.87</v>
      </c>
      <c r="N164" s="31">
        <v>0.97</v>
      </c>
      <c r="O164" s="32">
        <v>0.95</v>
      </c>
      <c r="P164" s="31">
        <v>0.87</v>
      </c>
      <c r="Q164" s="31">
        <v>0.88</v>
      </c>
      <c r="R164" s="31">
        <v>0.93</v>
      </c>
      <c r="S164" s="31">
        <v>0.91</v>
      </c>
      <c r="T164" s="31">
        <v>0.9</v>
      </c>
      <c r="U164" s="32">
        <v>0.98</v>
      </c>
      <c r="V164" s="31">
        <v>0.81</v>
      </c>
      <c r="W164" s="32">
        <v>0.94</v>
      </c>
      <c r="X164" s="31">
        <v>0.88</v>
      </c>
      <c r="Y164" s="31">
        <v>0.9</v>
      </c>
      <c r="Z164" s="32">
        <v>0.91</v>
      </c>
      <c r="AA164" s="31">
        <v>0.91</v>
      </c>
      <c r="AB164" s="31">
        <v>0.9</v>
      </c>
      <c r="AC164" s="31">
        <v>0.89</v>
      </c>
      <c r="AD164" s="32">
        <v>0.83</v>
      </c>
      <c r="AE164" s="31">
        <v>0.93</v>
      </c>
      <c r="AF164" s="31">
        <v>0.97</v>
      </c>
      <c r="AG164" s="31">
        <v>0.95</v>
      </c>
      <c r="AH164" s="32">
        <v>0.83</v>
      </c>
      <c r="AI164" s="31">
        <v>0.91</v>
      </c>
      <c r="AJ164" s="31">
        <v>0.94</v>
      </c>
      <c r="AK164" s="32">
        <v>1</v>
      </c>
      <c r="AL164" s="31">
        <v>0.91</v>
      </c>
      <c r="AM164" s="31">
        <v>0.96</v>
      </c>
      <c r="AN164" s="31">
        <v>1</v>
      </c>
      <c r="AO164" s="32">
        <v>0.74</v>
      </c>
      <c r="AP164" s="31">
        <v>0.96</v>
      </c>
      <c r="AQ164" s="31">
        <v>0.91</v>
      </c>
      <c r="AR164" s="32">
        <v>0.98</v>
      </c>
      <c r="AS164" s="31">
        <v>0.94</v>
      </c>
      <c r="AT164" s="31">
        <v>0.97</v>
      </c>
      <c r="AU164" s="31">
        <v>0.85</v>
      </c>
      <c r="AV164" s="31">
        <v>0.97</v>
      </c>
      <c r="AW164" s="32">
        <v>0.83</v>
      </c>
      <c r="AX164" s="31">
        <v>0.95</v>
      </c>
      <c r="AY164" s="32">
        <v>0.93</v>
      </c>
      <c r="AZ164" s="31">
        <v>0.95</v>
      </c>
      <c r="BA164" s="32">
        <v>0.92</v>
      </c>
      <c r="BB164" s="31">
        <v>0.9</v>
      </c>
      <c r="BC164" s="31">
        <v>0.96</v>
      </c>
      <c r="BD164" s="32">
        <v>0.89</v>
      </c>
      <c r="BE164" s="31">
        <v>0.87</v>
      </c>
      <c r="BF164" s="34">
        <v>0.93</v>
      </c>
    </row>
    <row r="165" spans="1:58" ht="24.95" customHeight="1">
      <c r="A165" s="9" t="s">
        <v>23</v>
      </c>
      <c r="B165" s="15" t="s">
        <v>232</v>
      </c>
      <c r="C165" s="36">
        <v>0.83</v>
      </c>
      <c r="D165" s="36">
        <v>0.96</v>
      </c>
      <c r="E165" s="33">
        <v>0.86</v>
      </c>
      <c r="F165" s="33">
        <v>0.71</v>
      </c>
      <c r="G165" s="36">
        <v>0.78</v>
      </c>
      <c r="H165" s="33">
        <v>0.88</v>
      </c>
      <c r="I165" s="36">
        <v>0.97</v>
      </c>
      <c r="J165" s="33">
        <v>0.92</v>
      </c>
      <c r="K165" s="33">
        <v>0.72</v>
      </c>
      <c r="L165" s="33">
        <v>0.76</v>
      </c>
      <c r="M165" s="36">
        <v>0.76</v>
      </c>
      <c r="N165" s="33">
        <v>0.96</v>
      </c>
      <c r="O165" s="36">
        <v>0.88</v>
      </c>
      <c r="P165" s="33">
        <v>0.8</v>
      </c>
      <c r="Q165" s="33">
        <v>0.79</v>
      </c>
      <c r="R165" s="33">
        <v>0.9</v>
      </c>
      <c r="S165" s="33">
        <v>0.84</v>
      </c>
      <c r="T165" s="33">
        <v>0.84</v>
      </c>
      <c r="U165" s="36">
        <v>0.96</v>
      </c>
      <c r="V165" s="33">
        <v>0.72</v>
      </c>
      <c r="W165" s="36">
        <v>0.83</v>
      </c>
      <c r="X165" s="33">
        <v>0.9</v>
      </c>
      <c r="Y165" s="33">
        <v>0.8</v>
      </c>
      <c r="Z165" s="36">
        <v>0.87</v>
      </c>
      <c r="AA165" s="33">
        <v>0.85</v>
      </c>
      <c r="AB165" s="33">
        <v>0.76</v>
      </c>
      <c r="AC165" s="33">
        <v>0.8</v>
      </c>
      <c r="AD165" s="36">
        <v>0.74</v>
      </c>
      <c r="AE165" s="33">
        <v>0.85</v>
      </c>
      <c r="AF165" s="33">
        <v>0.93</v>
      </c>
      <c r="AG165" s="33">
        <v>0.89</v>
      </c>
      <c r="AH165" s="36">
        <v>0.75</v>
      </c>
      <c r="AI165" s="33">
        <v>0.83</v>
      </c>
      <c r="AJ165" s="33">
        <v>0.89</v>
      </c>
      <c r="AK165" s="36">
        <v>0.94</v>
      </c>
      <c r="AL165" s="33">
        <v>0.78</v>
      </c>
      <c r="AM165" s="33">
        <v>0.89</v>
      </c>
      <c r="AN165" s="33">
        <v>0.89</v>
      </c>
      <c r="AO165" s="36">
        <v>0.67</v>
      </c>
      <c r="AP165" s="33">
        <v>0.94</v>
      </c>
      <c r="AQ165" s="33">
        <v>0.83</v>
      </c>
      <c r="AR165" s="36">
        <v>0.97</v>
      </c>
      <c r="AS165" s="33">
        <v>0.88</v>
      </c>
      <c r="AT165" s="33">
        <v>0.94</v>
      </c>
      <c r="AU165" s="33">
        <v>0.69</v>
      </c>
      <c r="AV165" s="33">
        <v>0.96</v>
      </c>
      <c r="AW165" s="36">
        <v>0.72</v>
      </c>
      <c r="AX165" s="33">
        <v>0.89</v>
      </c>
      <c r="AY165" s="36">
        <v>0.87</v>
      </c>
      <c r="AZ165" s="33">
        <v>0.89</v>
      </c>
      <c r="BA165" s="36">
        <v>0.86</v>
      </c>
      <c r="BB165" s="33">
        <v>0.82</v>
      </c>
      <c r="BC165" s="33">
        <v>0.96</v>
      </c>
      <c r="BD165" s="36">
        <v>0.87</v>
      </c>
      <c r="BE165" s="33">
        <v>0.72</v>
      </c>
      <c r="BF165" s="37">
        <v>0.91</v>
      </c>
    </row>
    <row r="166" spans="1:58" ht="24.95" customHeight="1">
      <c r="A166" s="9" t="s">
        <v>23</v>
      </c>
      <c r="B166" s="15" t="s">
        <v>233</v>
      </c>
      <c r="C166" s="39">
        <v>0.8</v>
      </c>
      <c r="D166" s="39">
        <v>0.92</v>
      </c>
      <c r="E166" s="35">
        <v>0.85</v>
      </c>
      <c r="F166" s="35">
        <v>0.64</v>
      </c>
      <c r="G166" s="39">
        <v>0.75</v>
      </c>
      <c r="H166" s="35">
        <v>0.83</v>
      </c>
      <c r="I166" s="39">
        <v>0.97</v>
      </c>
      <c r="J166" s="35">
        <v>0.82</v>
      </c>
      <c r="K166" s="35">
        <v>0.8</v>
      </c>
      <c r="L166" s="35">
        <v>0.64</v>
      </c>
      <c r="M166" s="39">
        <v>0.71</v>
      </c>
      <c r="N166" s="35">
        <v>0.96</v>
      </c>
      <c r="O166" s="39">
        <v>0.85</v>
      </c>
      <c r="P166" s="35">
        <v>0.8</v>
      </c>
      <c r="Q166" s="35">
        <v>0.75</v>
      </c>
      <c r="R166" s="35">
        <v>0.78</v>
      </c>
      <c r="S166" s="35">
        <v>0.82</v>
      </c>
      <c r="T166" s="35">
        <v>0.76</v>
      </c>
      <c r="U166" s="39">
        <v>0.94</v>
      </c>
      <c r="V166" s="35">
        <v>0.64</v>
      </c>
      <c r="W166" s="39">
        <v>0.85</v>
      </c>
      <c r="X166" s="35">
        <v>0.8</v>
      </c>
      <c r="Y166" s="35">
        <v>0.77</v>
      </c>
      <c r="Z166" s="39">
        <v>0.82</v>
      </c>
      <c r="AA166" s="35">
        <v>0.74</v>
      </c>
      <c r="AB166" s="35">
        <v>0.82</v>
      </c>
      <c r="AC166" s="35">
        <v>0.76</v>
      </c>
      <c r="AD166" s="39">
        <v>0.67</v>
      </c>
      <c r="AE166" s="35">
        <v>0.81</v>
      </c>
      <c r="AF166" s="35">
        <v>0.94</v>
      </c>
      <c r="AG166" s="35">
        <v>0.88</v>
      </c>
      <c r="AH166" s="39">
        <v>0.73</v>
      </c>
      <c r="AI166" s="35">
        <v>0.77</v>
      </c>
      <c r="AJ166" s="35">
        <v>0.86</v>
      </c>
      <c r="AK166" s="39">
        <v>0.89</v>
      </c>
      <c r="AL166" s="35">
        <v>0.79</v>
      </c>
      <c r="AM166" s="35">
        <v>0.86</v>
      </c>
      <c r="AN166" s="35">
        <v>0.86</v>
      </c>
      <c r="AO166" s="39">
        <v>0.6</v>
      </c>
      <c r="AP166" s="35">
        <v>0.9</v>
      </c>
      <c r="AQ166" s="35">
        <v>0.81</v>
      </c>
      <c r="AR166" s="39">
        <v>0.93</v>
      </c>
      <c r="AS166" s="35">
        <v>0.8</v>
      </c>
      <c r="AT166" s="35">
        <v>0.89</v>
      </c>
      <c r="AU166" s="35">
        <v>0.67</v>
      </c>
      <c r="AV166" s="35">
        <v>0.95</v>
      </c>
      <c r="AW166" s="39">
        <v>0.65</v>
      </c>
      <c r="AX166" s="35">
        <v>0.89</v>
      </c>
      <c r="AY166" s="39">
        <v>0.82</v>
      </c>
      <c r="AZ166" s="35">
        <v>0.9</v>
      </c>
      <c r="BA166" s="39">
        <v>0.83</v>
      </c>
      <c r="BB166" s="35">
        <v>0.79</v>
      </c>
      <c r="BC166" s="35">
        <v>0.87</v>
      </c>
      <c r="BD166" s="39">
        <v>0.69</v>
      </c>
      <c r="BE166" s="35">
        <v>0.73</v>
      </c>
      <c r="BF166" s="38">
        <v>0.91</v>
      </c>
    </row>
    <row r="168" spans="1:58" ht="24.95" customHeight="1">
      <c r="A168" s="1"/>
      <c r="B168" s="1" t="s">
        <v>24</v>
      </c>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row>
    <row r="169" spans="1:58" ht="24.9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row>
    <row r="170" spans="1:58" ht="24.95" customHeight="1">
      <c r="A170" s="2"/>
      <c r="B170" s="3"/>
      <c r="C170" s="69" t="s">
        <v>74</v>
      </c>
      <c r="D170" s="66" t="s">
        <v>76</v>
      </c>
      <c r="E170" s="68"/>
      <c r="F170" s="67"/>
      <c r="G170" s="66" t="s">
        <v>77</v>
      </c>
      <c r="H170" s="67"/>
      <c r="I170" s="66" t="s">
        <v>78</v>
      </c>
      <c r="J170" s="68"/>
      <c r="K170" s="68"/>
      <c r="L170" s="67"/>
      <c r="M170" s="66" t="s">
        <v>79</v>
      </c>
      <c r="N170" s="67"/>
      <c r="O170" s="66" t="s">
        <v>80</v>
      </c>
      <c r="P170" s="68"/>
      <c r="Q170" s="68"/>
      <c r="R170" s="68"/>
      <c r="S170" s="68"/>
      <c r="T170" s="67"/>
      <c r="U170" s="66" t="s">
        <v>81</v>
      </c>
      <c r="V170" s="67"/>
      <c r="W170" s="66" t="s">
        <v>82</v>
      </c>
      <c r="X170" s="68"/>
      <c r="Y170" s="67"/>
      <c r="Z170" s="66" t="s">
        <v>83</v>
      </c>
      <c r="AA170" s="68"/>
      <c r="AB170" s="68"/>
      <c r="AC170" s="67"/>
      <c r="AD170" s="66" t="s">
        <v>84</v>
      </c>
      <c r="AE170" s="68"/>
      <c r="AF170" s="68"/>
      <c r="AG170" s="67"/>
      <c r="AH170" s="66" t="s">
        <v>85</v>
      </c>
      <c r="AI170" s="68"/>
      <c r="AJ170" s="67"/>
      <c r="AK170" s="66" t="s">
        <v>86</v>
      </c>
      <c r="AL170" s="68"/>
      <c r="AM170" s="68"/>
      <c r="AN170" s="67"/>
      <c r="AO170" s="66" t="s">
        <v>87</v>
      </c>
      <c r="AP170" s="68"/>
      <c r="AQ170" s="67"/>
      <c r="AR170" s="66" t="s">
        <v>88</v>
      </c>
      <c r="AS170" s="68"/>
      <c r="AT170" s="68"/>
      <c r="AU170" s="67"/>
      <c r="AV170" s="65" t="s">
        <v>89</v>
      </c>
      <c r="AW170" s="66" t="s">
        <v>90</v>
      </c>
      <c r="AX170" s="67"/>
      <c r="AY170" s="66" t="s">
        <v>91</v>
      </c>
      <c r="AZ170" s="67"/>
      <c r="BA170" s="66" t="s">
        <v>92</v>
      </c>
      <c r="BB170" s="68"/>
      <c r="BC170" s="67"/>
      <c r="BD170" s="66" t="s">
        <v>93</v>
      </c>
      <c r="BE170" s="68"/>
      <c r="BF170" s="67"/>
    </row>
    <row r="171" spans="1:58" ht="24.95" customHeight="1">
      <c r="A171" s="5"/>
      <c r="B171" s="4"/>
      <c r="C171" s="11" t="s">
        <v>94</v>
      </c>
      <c r="D171" s="11" t="s">
        <v>95</v>
      </c>
      <c r="E171" s="10" t="s">
        <v>96</v>
      </c>
      <c r="F171" s="10" t="s">
        <v>97</v>
      </c>
      <c r="G171" s="11" t="s">
        <v>98</v>
      </c>
      <c r="H171" s="10" t="s">
        <v>99</v>
      </c>
      <c r="I171" s="11" t="s">
        <v>100</v>
      </c>
      <c r="J171" s="10" t="s">
        <v>101</v>
      </c>
      <c r="K171" s="10" t="s">
        <v>102</v>
      </c>
      <c r="L171" s="10" t="s">
        <v>103</v>
      </c>
      <c r="M171" s="11" t="s">
        <v>104</v>
      </c>
      <c r="N171" s="10" t="s">
        <v>105</v>
      </c>
      <c r="O171" s="11" t="s">
        <v>106</v>
      </c>
      <c r="P171" s="10" t="s">
        <v>107</v>
      </c>
      <c r="Q171" s="10" t="s">
        <v>108</v>
      </c>
      <c r="R171" s="10" t="s">
        <v>109</v>
      </c>
      <c r="S171" s="10" t="s">
        <v>110</v>
      </c>
      <c r="T171" s="10" t="s">
        <v>111</v>
      </c>
      <c r="U171" s="11" t="s">
        <v>112</v>
      </c>
      <c r="V171" s="10" t="s">
        <v>113</v>
      </c>
      <c r="W171" s="11" t="s">
        <v>114</v>
      </c>
      <c r="X171" s="10" t="s">
        <v>115</v>
      </c>
      <c r="Y171" s="10" t="s">
        <v>116</v>
      </c>
      <c r="Z171" s="11" t="s">
        <v>117</v>
      </c>
      <c r="AA171" s="10" t="s">
        <v>118</v>
      </c>
      <c r="AB171" s="10" t="s">
        <v>119</v>
      </c>
      <c r="AC171" s="10" t="s">
        <v>120</v>
      </c>
      <c r="AD171" s="11" t="s">
        <v>121</v>
      </c>
      <c r="AE171" s="10" t="s">
        <v>122</v>
      </c>
      <c r="AF171" s="10" t="s">
        <v>123</v>
      </c>
      <c r="AG171" s="10" t="s">
        <v>124</v>
      </c>
      <c r="AH171" s="11" t="s">
        <v>125</v>
      </c>
      <c r="AI171" s="10" t="s">
        <v>126</v>
      </c>
      <c r="AJ171" s="10" t="s">
        <v>127</v>
      </c>
      <c r="AK171" s="11" t="s">
        <v>128</v>
      </c>
      <c r="AL171" s="10" t="s">
        <v>129</v>
      </c>
      <c r="AM171" s="10" t="s">
        <v>130</v>
      </c>
      <c r="AN171" s="10" t="s">
        <v>131</v>
      </c>
      <c r="AO171" s="11" t="s">
        <v>132</v>
      </c>
      <c r="AP171" s="10" t="s">
        <v>133</v>
      </c>
      <c r="AQ171" s="10" t="s">
        <v>134</v>
      </c>
      <c r="AR171" s="11" t="s">
        <v>135</v>
      </c>
      <c r="AS171" s="10" t="s">
        <v>136</v>
      </c>
      <c r="AT171" s="10" t="s">
        <v>137</v>
      </c>
      <c r="AU171" s="10" t="s">
        <v>138</v>
      </c>
      <c r="AV171" s="10" t="s">
        <v>139</v>
      </c>
      <c r="AW171" s="11" t="s">
        <v>140</v>
      </c>
      <c r="AX171" s="10" t="s">
        <v>141</v>
      </c>
      <c r="AY171" s="11" t="s">
        <v>142</v>
      </c>
      <c r="AZ171" s="10" t="s">
        <v>143</v>
      </c>
      <c r="BA171" s="11" t="s">
        <v>144</v>
      </c>
      <c r="BB171" s="10" t="s">
        <v>145</v>
      </c>
      <c r="BC171" s="10" t="s">
        <v>146</v>
      </c>
      <c r="BD171" s="11" t="s">
        <v>147</v>
      </c>
      <c r="BE171" s="10" t="s">
        <v>148</v>
      </c>
      <c r="BF171" s="12" t="s">
        <v>149</v>
      </c>
    </row>
    <row r="172" spans="1:58" ht="24.95" customHeight="1">
      <c r="A172" s="9" t="s">
        <v>24</v>
      </c>
      <c r="B172" s="15" t="s">
        <v>227</v>
      </c>
      <c r="C172" s="36">
        <v>0.81</v>
      </c>
      <c r="D172" s="36">
        <v>0.84</v>
      </c>
      <c r="E172" s="33">
        <v>0.84</v>
      </c>
      <c r="F172" s="33">
        <v>0.75</v>
      </c>
      <c r="G172" s="36">
        <v>0.8</v>
      </c>
      <c r="H172" s="33">
        <v>0.81</v>
      </c>
      <c r="I172" s="36">
        <v>0.87</v>
      </c>
      <c r="J172" s="33">
        <v>0.81</v>
      </c>
      <c r="K172" s="33">
        <v>0.79</v>
      </c>
      <c r="L172" s="33">
        <v>0.76</v>
      </c>
      <c r="M172" s="36">
        <v>0.75</v>
      </c>
      <c r="N172" s="33">
        <v>0.91</v>
      </c>
      <c r="O172" s="36">
        <v>0.82</v>
      </c>
      <c r="P172" s="33">
        <v>0.85</v>
      </c>
      <c r="Q172" s="33">
        <v>0.72</v>
      </c>
      <c r="R172" s="33">
        <v>0.83</v>
      </c>
      <c r="S172" s="33">
        <v>0.84</v>
      </c>
      <c r="T172" s="33">
        <v>0.76</v>
      </c>
      <c r="U172" s="36">
        <v>0.87</v>
      </c>
      <c r="V172" s="33">
        <v>0.74</v>
      </c>
      <c r="W172" s="36">
        <v>0.91</v>
      </c>
      <c r="X172" s="33">
        <v>0.78</v>
      </c>
      <c r="Y172" s="33">
        <v>0.78</v>
      </c>
      <c r="Z172" s="36">
        <v>0.81</v>
      </c>
      <c r="AA172" s="33">
        <v>0.84</v>
      </c>
      <c r="AB172" s="33">
        <v>0.77</v>
      </c>
      <c r="AC172" s="33">
        <v>0.82</v>
      </c>
      <c r="AD172" s="36">
        <v>0.78</v>
      </c>
      <c r="AE172" s="33">
        <v>0.81</v>
      </c>
      <c r="AF172" s="33">
        <v>0.82</v>
      </c>
      <c r="AG172" s="33">
        <v>0.82</v>
      </c>
      <c r="AH172" s="36">
        <v>0.78</v>
      </c>
      <c r="AI172" s="33">
        <v>0.75</v>
      </c>
      <c r="AJ172" s="33">
        <v>0.85</v>
      </c>
      <c r="AK172" s="36">
        <v>0.88</v>
      </c>
      <c r="AL172" s="33">
        <v>0.76</v>
      </c>
      <c r="AM172" s="33">
        <v>0.82</v>
      </c>
      <c r="AN172" s="33">
        <v>0.81</v>
      </c>
      <c r="AO172" s="36">
        <v>0.79</v>
      </c>
      <c r="AP172" s="33">
        <v>0.87</v>
      </c>
      <c r="AQ172" s="33">
        <v>0.76</v>
      </c>
      <c r="AR172" s="36">
        <v>0.92</v>
      </c>
      <c r="AS172" s="33">
        <v>0.82</v>
      </c>
      <c r="AT172" s="33">
        <v>0.89</v>
      </c>
      <c r="AU172" s="33">
        <v>0.71</v>
      </c>
      <c r="AV172" s="33">
        <v>0.84</v>
      </c>
      <c r="AW172" s="36">
        <v>0.76</v>
      </c>
      <c r="AX172" s="33">
        <v>0.83</v>
      </c>
      <c r="AY172" s="36">
        <v>0.82</v>
      </c>
      <c r="AZ172" s="33">
        <v>0.86</v>
      </c>
      <c r="BA172" s="36">
        <v>0.78</v>
      </c>
      <c r="BB172" s="33">
        <v>0.81</v>
      </c>
      <c r="BC172" s="33">
        <v>0.88</v>
      </c>
      <c r="BD172" s="36">
        <v>0.67</v>
      </c>
      <c r="BE172" s="33">
        <v>0.86</v>
      </c>
      <c r="BF172" s="37">
        <v>0.84</v>
      </c>
    </row>
    <row r="173" spans="1:58" ht="24.95" customHeight="1">
      <c r="A173" s="9" t="s">
        <v>24</v>
      </c>
      <c r="B173" s="15" t="s">
        <v>229</v>
      </c>
      <c r="C173" s="36">
        <v>0.78</v>
      </c>
      <c r="D173" s="36">
        <v>0.84</v>
      </c>
      <c r="E173" s="33">
        <v>0.83</v>
      </c>
      <c r="F173" s="33">
        <v>0.75</v>
      </c>
      <c r="G173" s="36">
        <v>0.82</v>
      </c>
      <c r="H173" s="33">
        <v>0.75</v>
      </c>
      <c r="I173" s="36">
        <v>0.79</v>
      </c>
      <c r="J173" s="33">
        <v>0.78</v>
      </c>
      <c r="K173" s="33">
        <v>0.82</v>
      </c>
      <c r="L173" s="33">
        <v>0.74</v>
      </c>
      <c r="M173" s="36">
        <v>0.72</v>
      </c>
      <c r="N173" s="33">
        <v>0.88</v>
      </c>
      <c r="O173" s="36">
        <v>0.79</v>
      </c>
      <c r="P173" s="33">
        <v>0.84</v>
      </c>
      <c r="Q173" s="33">
        <v>0.75</v>
      </c>
      <c r="R173" s="33">
        <v>0.69</v>
      </c>
      <c r="S173" s="33">
        <v>0.82</v>
      </c>
      <c r="T173" s="33">
        <v>0.73</v>
      </c>
      <c r="U173" s="36">
        <v>0.86</v>
      </c>
      <c r="V173" s="33">
        <v>0.73</v>
      </c>
      <c r="W173" s="36">
        <v>0.74</v>
      </c>
      <c r="X173" s="33">
        <v>0.81</v>
      </c>
      <c r="Y173" s="33">
        <v>0.79</v>
      </c>
      <c r="Z173" s="36">
        <v>0.76</v>
      </c>
      <c r="AA173" s="33">
        <v>0.93</v>
      </c>
      <c r="AB173" s="33">
        <v>0.69</v>
      </c>
      <c r="AC173" s="33">
        <v>0.79</v>
      </c>
      <c r="AD173" s="36">
        <v>0.79</v>
      </c>
      <c r="AE173" s="33">
        <v>0.69</v>
      </c>
      <c r="AF173" s="33">
        <v>0.84</v>
      </c>
      <c r="AG173" s="33">
        <v>0.77</v>
      </c>
      <c r="AH173" s="36">
        <v>0.78</v>
      </c>
      <c r="AI173" s="33">
        <v>0.82</v>
      </c>
      <c r="AJ173" s="33">
        <v>0.75</v>
      </c>
      <c r="AK173" s="36">
        <v>0.83</v>
      </c>
      <c r="AL173" s="33">
        <v>0.73</v>
      </c>
      <c r="AM173" s="33">
        <v>0.78</v>
      </c>
      <c r="AN173" s="33">
        <v>0.79</v>
      </c>
      <c r="AO173" s="36">
        <v>0.74</v>
      </c>
      <c r="AP173" s="33">
        <v>0.8</v>
      </c>
      <c r="AQ173" s="33">
        <v>0.8</v>
      </c>
      <c r="AR173" s="36">
        <v>0.91</v>
      </c>
      <c r="AS173" s="33">
        <v>0.66</v>
      </c>
      <c r="AT173" s="33">
        <v>0.83</v>
      </c>
      <c r="AU173" s="33">
        <v>0.7</v>
      </c>
      <c r="AV173" s="33">
        <v>0.79</v>
      </c>
      <c r="AW173" s="36">
        <v>0.83</v>
      </c>
      <c r="AX173" s="33">
        <v>0.71</v>
      </c>
      <c r="AY173" s="36">
        <v>0.81</v>
      </c>
      <c r="AZ173" s="33">
        <v>0.73</v>
      </c>
      <c r="BA173" s="36">
        <v>0.84</v>
      </c>
      <c r="BB173" s="33">
        <v>0.76</v>
      </c>
      <c r="BC173" s="33">
        <v>0.84</v>
      </c>
      <c r="BD173" s="36">
        <v>0.66</v>
      </c>
      <c r="BE173" s="33">
        <v>0.79</v>
      </c>
      <c r="BF173" s="37">
        <v>0.83</v>
      </c>
    </row>
    <row r="174" spans="1:58" ht="24.95" customHeight="1">
      <c r="A174" s="9" t="s">
        <v>24</v>
      </c>
      <c r="B174" s="15" t="s">
        <v>228</v>
      </c>
      <c r="C174" s="36">
        <v>0.76</v>
      </c>
      <c r="D174" s="36">
        <v>0.91</v>
      </c>
      <c r="E174" s="33">
        <v>0.81</v>
      </c>
      <c r="F174" s="33">
        <v>0.57999999999999996</v>
      </c>
      <c r="G174" s="36">
        <v>0.68</v>
      </c>
      <c r="H174" s="33">
        <v>0.83</v>
      </c>
      <c r="I174" s="36">
        <v>0.75</v>
      </c>
      <c r="J174" s="33">
        <v>0.8</v>
      </c>
      <c r="K174" s="33">
        <v>0.75</v>
      </c>
      <c r="L174" s="33">
        <v>0.74</v>
      </c>
      <c r="M174" s="36">
        <v>0.71</v>
      </c>
      <c r="N174" s="33">
        <v>0.89</v>
      </c>
      <c r="O174" s="36">
        <v>0.78</v>
      </c>
      <c r="P174" s="33">
        <v>0.8</v>
      </c>
      <c r="Q174" s="33">
        <v>0.61</v>
      </c>
      <c r="R174" s="33">
        <v>0.89</v>
      </c>
      <c r="S174" s="33">
        <v>0.79</v>
      </c>
      <c r="T174" s="33">
        <v>0.72</v>
      </c>
      <c r="U174" s="36">
        <v>0.93</v>
      </c>
      <c r="V174" s="33">
        <v>0.57999999999999996</v>
      </c>
      <c r="W174" s="36">
        <v>0.87</v>
      </c>
      <c r="X174" s="33">
        <v>0.7</v>
      </c>
      <c r="Y174" s="33">
        <v>0.76</v>
      </c>
      <c r="Z174" s="36">
        <v>0.75</v>
      </c>
      <c r="AA174" s="33">
        <v>0.74</v>
      </c>
      <c r="AB174" s="33">
        <v>0.75</v>
      </c>
      <c r="AC174" s="33">
        <v>0.82</v>
      </c>
      <c r="AD174" s="36">
        <v>0.6</v>
      </c>
      <c r="AE174" s="33">
        <v>0.77</v>
      </c>
      <c r="AF174" s="33">
        <v>0.95</v>
      </c>
      <c r="AG174" s="33">
        <v>0.87</v>
      </c>
      <c r="AH174" s="36">
        <v>0.56000000000000005</v>
      </c>
      <c r="AI174" s="33">
        <v>0.76</v>
      </c>
      <c r="AJ174" s="33">
        <v>0.89</v>
      </c>
      <c r="AK174" s="36">
        <v>0.87</v>
      </c>
      <c r="AL174" s="33">
        <v>0.76</v>
      </c>
      <c r="AM174" s="33">
        <v>0.89</v>
      </c>
      <c r="AN174" s="33">
        <v>0.85</v>
      </c>
      <c r="AO174" s="36">
        <v>0.53</v>
      </c>
      <c r="AP174" s="33">
        <v>0.92</v>
      </c>
      <c r="AQ174" s="33">
        <v>0.72</v>
      </c>
      <c r="AR174" s="36">
        <v>0.95</v>
      </c>
      <c r="AS174" s="33">
        <v>0.67</v>
      </c>
      <c r="AT174" s="33">
        <v>0.85</v>
      </c>
      <c r="AU174" s="33">
        <v>0.57999999999999996</v>
      </c>
      <c r="AV174" s="33">
        <v>0.86</v>
      </c>
      <c r="AW174" s="36">
        <v>0.6</v>
      </c>
      <c r="AX174" s="33">
        <v>0.87</v>
      </c>
      <c r="AY174" s="36">
        <v>0.81</v>
      </c>
      <c r="AZ174" s="33">
        <v>0.89</v>
      </c>
      <c r="BA174" s="36">
        <v>0.79</v>
      </c>
      <c r="BB174" s="33">
        <v>0.75</v>
      </c>
      <c r="BC174" s="33">
        <v>0.83</v>
      </c>
      <c r="BD174" s="36">
        <v>0.67</v>
      </c>
      <c r="BE174" s="33">
        <v>0.65</v>
      </c>
      <c r="BF174" s="37">
        <v>0.89</v>
      </c>
    </row>
    <row r="175" spans="1:58" ht="24.95" customHeight="1">
      <c r="A175" s="7" t="s">
        <v>24</v>
      </c>
      <c r="B175" s="15" t="s">
        <v>230</v>
      </c>
      <c r="C175" s="36">
        <v>0.71</v>
      </c>
      <c r="D175" s="36">
        <v>0.71</v>
      </c>
      <c r="E175" s="33">
        <v>0.73</v>
      </c>
      <c r="F175" s="33">
        <v>0.71</v>
      </c>
      <c r="G175" s="36">
        <v>0.69</v>
      </c>
      <c r="H175" s="33">
        <v>0.72</v>
      </c>
      <c r="I175" s="36">
        <v>0.72</v>
      </c>
      <c r="J175" s="33">
        <v>0.7</v>
      </c>
      <c r="K175" s="33">
        <v>0.71</v>
      </c>
      <c r="L175" s="33">
        <v>0.7</v>
      </c>
      <c r="M175" s="36">
        <v>0.65</v>
      </c>
      <c r="N175" s="33">
        <v>0.83</v>
      </c>
      <c r="O175" s="36">
        <v>0.8</v>
      </c>
      <c r="P175" s="33">
        <v>0.78</v>
      </c>
      <c r="Q175" s="33">
        <v>0.59</v>
      </c>
      <c r="R175" s="33">
        <v>0.59</v>
      </c>
      <c r="S175" s="33">
        <v>0.79</v>
      </c>
      <c r="T175" s="33">
        <v>0.59</v>
      </c>
      <c r="U175" s="36">
        <v>0.69</v>
      </c>
      <c r="V175" s="33">
        <v>0.69</v>
      </c>
      <c r="W175" s="36">
        <v>0.64</v>
      </c>
      <c r="X175" s="33">
        <v>0.7</v>
      </c>
      <c r="Y175" s="33">
        <v>0.75</v>
      </c>
      <c r="Z175" s="36">
        <v>0.66</v>
      </c>
      <c r="AA175" s="33">
        <v>0.76</v>
      </c>
      <c r="AB175" s="33">
        <v>0.71</v>
      </c>
      <c r="AC175" s="33">
        <v>0.79</v>
      </c>
      <c r="AD175" s="36">
        <v>0.63</v>
      </c>
      <c r="AE175" s="33">
        <v>0.72</v>
      </c>
      <c r="AF175" s="33">
        <v>0.8</v>
      </c>
      <c r="AG175" s="33">
        <v>0.76</v>
      </c>
      <c r="AH175" s="36">
        <v>0.71</v>
      </c>
      <c r="AI175" s="33">
        <v>0.71</v>
      </c>
      <c r="AJ175" s="33">
        <v>0.71</v>
      </c>
      <c r="AK175" s="36">
        <v>0.78</v>
      </c>
      <c r="AL175" s="33">
        <v>0.67</v>
      </c>
      <c r="AM175" s="33">
        <v>0.77</v>
      </c>
      <c r="AN175" s="33">
        <v>0.75</v>
      </c>
      <c r="AO175" s="36">
        <v>0.56999999999999995</v>
      </c>
      <c r="AP175" s="33">
        <v>0.76</v>
      </c>
      <c r="AQ175" s="33">
        <v>0.73</v>
      </c>
      <c r="AR175" s="36">
        <v>0.78</v>
      </c>
      <c r="AS175" s="33">
        <v>0.6</v>
      </c>
      <c r="AT175" s="33">
        <v>0.72</v>
      </c>
      <c r="AU175" s="33">
        <v>0.7</v>
      </c>
      <c r="AV175" s="33">
        <v>0.7</v>
      </c>
      <c r="AW175" s="36">
        <v>0.76</v>
      </c>
      <c r="AX175" s="33">
        <v>0.64</v>
      </c>
      <c r="AY175" s="36">
        <v>0.71</v>
      </c>
      <c r="AZ175" s="33">
        <v>0.74</v>
      </c>
      <c r="BA175" s="36">
        <v>0.72</v>
      </c>
      <c r="BB175" s="33">
        <v>0.7</v>
      </c>
      <c r="BC175" s="33">
        <v>0.65</v>
      </c>
      <c r="BD175" s="36">
        <v>0.56000000000000005</v>
      </c>
      <c r="BE175" s="33">
        <v>0.7</v>
      </c>
      <c r="BF175" s="37">
        <v>0.8</v>
      </c>
    </row>
    <row r="176" spans="1:58" ht="24.95" customHeight="1">
      <c r="A176" s="8"/>
      <c r="B176" s="15" t="s">
        <v>231</v>
      </c>
      <c r="C176" s="32">
        <v>0.7</v>
      </c>
      <c r="D176" s="32">
        <v>0.84</v>
      </c>
      <c r="E176" s="31">
        <v>0.72</v>
      </c>
      <c r="F176" s="31">
        <v>0.55000000000000004</v>
      </c>
      <c r="G176" s="32">
        <v>0.64</v>
      </c>
      <c r="H176" s="31">
        <v>0.75</v>
      </c>
      <c r="I176" s="32">
        <v>0.87</v>
      </c>
      <c r="J176" s="31">
        <v>0.8</v>
      </c>
      <c r="K176" s="31">
        <v>0.61</v>
      </c>
      <c r="L176" s="31">
        <v>0.57999999999999996</v>
      </c>
      <c r="M176" s="32">
        <v>0.62</v>
      </c>
      <c r="N176" s="31">
        <v>0.88</v>
      </c>
      <c r="O176" s="32">
        <v>0.83</v>
      </c>
      <c r="P176" s="31">
        <v>0.67</v>
      </c>
      <c r="Q176" s="31">
        <v>0.65</v>
      </c>
      <c r="R176" s="31">
        <v>0.62</v>
      </c>
      <c r="S176" s="31">
        <v>0.75</v>
      </c>
      <c r="T176" s="31">
        <v>0.64</v>
      </c>
      <c r="U176" s="32">
        <v>0.83</v>
      </c>
      <c r="V176" s="31">
        <v>0.54</v>
      </c>
      <c r="W176" s="32">
        <v>0.76</v>
      </c>
      <c r="X176" s="31">
        <v>0.66</v>
      </c>
      <c r="Y176" s="31">
        <v>0.69</v>
      </c>
      <c r="Z176" s="32">
        <v>0.71</v>
      </c>
      <c r="AA176" s="31">
        <v>0.67</v>
      </c>
      <c r="AB176" s="31">
        <v>0.72</v>
      </c>
      <c r="AC176" s="31">
        <v>0.7</v>
      </c>
      <c r="AD176" s="32">
        <v>0.56000000000000005</v>
      </c>
      <c r="AE176" s="31">
        <v>0.73</v>
      </c>
      <c r="AF176" s="31">
        <v>0.86</v>
      </c>
      <c r="AG176" s="31">
        <v>0.8</v>
      </c>
      <c r="AH176" s="32">
        <v>0.56999999999999995</v>
      </c>
      <c r="AI176" s="31">
        <v>0.63</v>
      </c>
      <c r="AJ176" s="31">
        <v>0.83</v>
      </c>
      <c r="AK176" s="32">
        <v>1</v>
      </c>
      <c r="AL176" s="31">
        <v>0.6</v>
      </c>
      <c r="AM176" s="31">
        <v>0.85</v>
      </c>
      <c r="AN176" s="31">
        <v>0.79</v>
      </c>
      <c r="AO176" s="32">
        <v>0.5</v>
      </c>
      <c r="AP176" s="31">
        <v>0.84</v>
      </c>
      <c r="AQ176" s="31">
        <v>0.71</v>
      </c>
      <c r="AR176" s="32">
        <v>0.87</v>
      </c>
      <c r="AS176" s="31">
        <v>0.75</v>
      </c>
      <c r="AT176" s="31">
        <v>0.83</v>
      </c>
      <c r="AU176" s="31">
        <v>0.51</v>
      </c>
      <c r="AV176" s="31">
        <v>0.83</v>
      </c>
      <c r="AW176" s="32">
        <v>0.53</v>
      </c>
      <c r="AX176" s="31">
        <v>0.8</v>
      </c>
      <c r="AY176" s="32">
        <v>0.74</v>
      </c>
      <c r="AZ176" s="31">
        <v>0.83</v>
      </c>
      <c r="BA176" s="32">
        <v>0.74</v>
      </c>
      <c r="BB176" s="31">
        <v>0.69</v>
      </c>
      <c r="BC176" s="31">
        <v>0.82</v>
      </c>
      <c r="BD176" s="32">
        <v>0.62</v>
      </c>
      <c r="BE176" s="31">
        <v>0.62</v>
      </c>
      <c r="BF176" s="34">
        <v>0.82</v>
      </c>
    </row>
    <row r="177" spans="1:58" ht="24.95" customHeight="1">
      <c r="A177" s="9" t="s">
        <v>24</v>
      </c>
      <c r="B177" s="15" t="s">
        <v>232</v>
      </c>
      <c r="C177" s="36">
        <v>0.62</v>
      </c>
      <c r="D177" s="36">
        <v>0.84</v>
      </c>
      <c r="E177" s="33">
        <v>0.64</v>
      </c>
      <c r="F177" s="33">
        <v>0.43</v>
      </c>
      <c r="G177" s="36">
        <v>0.56000000000000005</v>
      </c>
      <c r="H177" s="33">
        <v>0.66</v>
      </c>
      <c r="I177" s="36">
        <v>0.9</v>
      </c>
      <c r="J177" s="33">
        <v>0.72</v>
      </c>
      <c r="K177" s="33">
        <v>0.54</v>
      </c>
      <c r="L177" s="33">
        <v>0.39</v>
      </c>
      <c r="M177" s="36">
        <v>0.47</v>
      </c>
      <c r="N177" s="33">
        <v>0.92</v>
      </c>
      <c r="O177" s="36">
        <v>0.74</v>
      </c>
      <c r="P177" s="33">
        <v>0.61</v>
      </c>
      <c r="Q177" s="33">
        <v>0.52</v>
      </c>
      <c r="R177" s="33">
        <v>0.61</v>
      </c>
      <c r="S177" s="33">
        <v>0.67</v>
      </c>
      <c r="T177" s="33">
        <v>0.56000000000000005</v>
      </c>
      <c r="U177" s="36">
        <v>0.81</v>
      </c>
      <c r="V177" s="33">
        <v>0.38</v>
      </c>
      <c r="W177" s="36">
        <v>0.62</v>
      </c>
      <c r="X177" s="33">
        <v>0.66</v>
      </c>
      <c r="Y177" s="33">
        <v>0.6</v>
      </c>
      <c r="Z177" s="36">
        <v>0.65</v>
      </c>
      <c r="AA177" s="33">
        <v>0.59</v>
      </c>
      <c r="AB177" s="33">
        <v>0.59</v>
      </c>
      <c r="AC177" s="33">
        <v>0.59</v>
      </c>
      <c r="AD177" s="36">
        <v>0.49</v>
      </c>
      <c r="AE177" s="33">
        <v>0.57999999999999996</v>
      </c>
      <c r="AF177" s="33">
        <v>0.83</v>
      </c>
      <c r="AG177" s="33">
        <v>0.71</v>
      </c>
      <c r="AH177" s="36">
        <v>0.56000000000000005</v>
      </c>
      <c r="AI177" s="33">
        <v>0.56000000000000005</v>
      </c>
      <c r="AJ177" s="33">
        <v>0.7</v>
      </c>
      <c r="AK177" s="36">
        <v>0.74</v>
      </c>
      <c r="AL177" s="33">
        <v>0.47</v>
      </c>
      <c r="AM177" s="33">
        <v>0.73</v>
      </c>
      <c r="AN177" s="33">
        <v>0.66</v>
      </c>
      <c r="AO177" s="36">
        <v>0.42</v>
      </c>
      <c r="AP177" s="33">
        <v>0.75</v>
      </c>
      <c r="AQ177" s="33">
        <v>0.61</v>
      </c>
      <c r="AR177" s="36">
        <v>0.82</v>
      </c>
      <c r="AS177" s="33">
        <v>0.64</v>
      </c>
      <c r="AT177" s="33">
        <v>0.76</v>
      </c>
      <c r="AU177" s="33">
        <v>0.4</v>
      </c>
      <c r="AV177" s="33">
        <v>0.78</v>
      </c>
      <c r="AW177" s="36">
        <v>0.45</v>
      </c>
      <c r="AX177" s="33">
        <v>0.7</v>
      </c>
      <c r="AY177" s="36">
        <v>0.64</v>
      </c>
      <c r="AZ177" s="33">
        <v>0.7</v>
      </c>
      <c r="BA177" s="36">
        <v>0.68</v>
      </c>
      <c r="BB177" s="33">
        <v>0.6</v>
      </c>
      <c r="BC177" s="33">
        <v>0.73</v>
      </c>
      <c r="BD177" s="36">
        <v>0.56999999999999995</v>
      </c>
      <c r="BE177" s="33">
        <v>0.49</v>
      </c>
      <c r="BF177" s="37">
        <v>0.76</v>
      </c>
    </row>
    <row r="178" spans="1:58" ht="24.95" customHeight="1">
      <c r="A178" s="9" t="s">
        <v>24</v>
      </c>
      <c r="B178" s="15" t="s">
        <v>233</v>
      </c>
      <c r="C178" s="39">
        <v>0.52</v>
      </c>
      <c r="D178" s="39">
        <v>0.72</v>
      </c>
      <c r="E178" s="35">
        <v>0.57999999999999996</v>
      </c>
      <c r="F178" s="35">
        <v>0.3</v>
      </c>
      <c r="G178" s="39">
        <v>0.48</v>
      </c>
      <c r="H178" s="35">
        <v>0.55000000000000004</v>
      </c>
      <c r="I178" s="39">
        <v>0.76</v>
      </c>
      <c r="J178" s="35">
        <v>0.54</v>
      </c>
      <c r="K178" s="35">
        <v>0.51</v>
      </c>
      <c r="L178" s="35">
        <v>0.35</v>
      </c>
      <c r="M178" s="39">
        <v>0.39</v>
      </c>
      <c r="N178" s="35">
        <v>0.76</v>
      </c>
      <c r="O178" s="39">
        <v>0.61</v>
      </c>
      <c r="P178" s="35">
        <v>0.56999999999999995</v>
      </c>
      <c r="Q178" s="35">
        <v>0.41</v>
      </c>
      <c r="R178" s="35">
        <v>0.44</v>
      </c>
      <c r="S178" s="35">
        <v>0.59</v>
      </c>
      <c r="T178" s="35">
        <v>0.42</v>
      </c>
      <c r="U178" s="39">
        <v>0.74</v>
      </c>
      <c r="V178" s="35">
        <v>0.28000000000000003</v>
      </c>
      <c r="W178" s="39">
        <v>0.56000000000000005</v>
      </c>
      <c r="X178" s="35">
        <v>0.5</v>
      </c>
      <c r="Y178" s="35">
        <v>0.52</v>
      </c>
      <c r="Z178" s="39">
        <v>0.51</v>
      </c>
      <c r="AA178" s="35">
        <v>0.57999999999999996</v>
      </c>
      <c r="AB178" s="35">
        <v>0.56999999999999995</v>
      </c>
      <c r="AC178" s="35">
        <v>0.43</v>
      </c>
      <c r="AD178" s="39">
        <v>0.38</v>
      </c>
      <c r="AE178" s="35">
        <v>0.44</v>
      </c>
      <c r="AF178" s="35">
        <v>0.77</v>
      </c>
      <c r="AG178" s="35">
        <v>0.62</v>
      </c>
      <c r="AH178" s="39">
        <v>0.44</v>
      </c>
      <c r="AI178" s="35">
        <v>0.44</v>
      </c>
      <c r="AJ178" s="35">
        <v>0.62</v>
      </c>
      <c r="AK178" s="39">
        <v>0.67</v>
      </c>
      <c r="AL178" s="35">
        <v>0.43</v>
      </c>
      <c r="AM178" s="35">
        <v>0.64</v>
      </c>
      <c r="AN178" s="35">
        <v>0.57999999999999996</v>
      </c>
      <c r="AO178" s="39">
        <v>0.28999999999999998</v>
      </c>
      <c r="AP178" s="35">
        <v>0.68</v>
      </c>
      <c r="AQ178" s="35">
        <v>0.51</v>
      </c>
      <c r="AR178" s="39">
        <v>0.76</v>
      </c>
      <c r="AS178" s="35">
        <v>0.41</v>
      </c>
      <c r="AT178" s="35">
        <v>0.64</v>
      </c>
      <c r="AU178" s="35">
        <v>0.28999999999999998</v>
      </c>
      <c r="AV178" s="35">
        <v>0.68</v>
      </c>
      <c r="AW178" s="39">
        <v>0.34</v>
      </c>
      <c r="AX178" s="35">
        <v>0.61</v>
      </c>
      <c r="AY178" s="39">
        <v>0.55000000000000004</v>
      </c>
      <c r="AZ178" s="35">
        <v>0.66</v>
      </c>
      <c r="BA178" s="39">
        <v>0.54</v>
      </c>
      <c r="BB178" s="35">
        <v>0.52</v>
      </c>
      <c r="BC178" s="35">
        <v>0.63</v>
      </c>
      <c r="BD178" s="39">
        <v>0.38</v>
      </c>
      <c r="BE178" s="35">
        <v>0.44</v>
      </c>
      <c r="BF178" s="38">
        <v>0.67</v>
      </c>
    </row>
    <row r="180" spans="1:58" ht="24.95" customHeight="1">
      <c r="A180" s="1"/>
      <c r="B180" s="1" t="s">
        <v>25</v>
      </c>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row>
    <row r="181" spans="1:58" ht="24.9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row>
    <row r="182" spans="1:58" ht="24.95" customHeight="1">
      <c r="A182" s="2" t="s">
        <v>75</v>
      </c>
      <c r="B182" s="3"/>
      <c r="C182" s="69" t="s">
        <v>74</v>
      </c>
      <c r="D182" s="66" t="s">
        <v>76</v>
      </c>
      <c r="E182" s="68"/>
      <c r="F182" s="67"/>
      <c r="G182" s="66" t="s">
        <v>77</v>
      </c>
      <c r="H182" s="67"/>
      <c r="I182" s="66" t="s">
        <v>78</v>
      </c>
      <c r="J182" s="68"/>
      <c r="K182" s="68"/>
      <c r="L182" s="67"/>
      <c r="M182" s="66" t="s">
        <v>79</v>
      </c>
      <c r="N182" s="67"/>
      <c r="O182" s="66" t="s">
        <v>80</v>
      </c>
      <c r="P182" s="68"/>
      <c r="Q182" s="68"/>
      <c r="R182" s="68"/>
      <c r="S182" s="68"/>
      <c r="T182" s="67"/>
      <c r="U182" s="66" t="s">
        <v>81</v>
      </c>
      <c r="V182" s="67"/>
      <c r="W182" s="66" t="s">
        <v>82</v>
      </c>
      <c r="X182" s="68"/>
      <c r="Y182" s="67"/>
      <c r="Z182" s="66" t="s">
        <v>83</v>
      </c>
      <c r="AA182" s="68"/>
      <c r="AB182" s="68"/>
      <c r="AC182" s="67"/>
      <c r="AD182" s="66" t="s">
        <v>84</v>
      </c>
      <c r="AE182" s="68"/>
      <c r="AF182" s="68"/>
      <c r="AG182" s="67"/>
      <c r="AH182" s="66" t="s">
        <v>85</v>
      </c>
      <c r="AI182" s="68"/>
      <c r="AJ182" s="67"/>
      <c r="AK182" s="66" t="s">
        <v>86</v>
      </c>
      <c r="AL182" s="68"/>
      <c r="AM182" s="68"/>
      <c r="AN182" s="67"/>
      <c r="AO182" s="66" t="s">
        <v>87</v>
      </c>
      <c r="AP182" s="68"/>
      <c r="AQ182" s="67"/>
      <c r="AR182" s="66" t="s">
        <v>88</v>
      </c>
      <c r="AS182" s="68"/>
      <c r="AT182" s="68"/>
      <c r="AU182" s="67"/>
      <c r="AV182" s="65" t="s">
        <v>89</v>
      </c>
      <c r="AW182" s="66" t="s">
        <v>90</v>
      </c>
      <c r="AX182" s="67"/>
      <c r="AY182" s="66" t="s">
        <v>91</v>
      </c>
      <c r="AZ182" s="67"/>
      <c r="BA182" s="66" t="s">
        <v>92</v>
      </c>
      <c r="BB182" s="68"/>
      <c r="BC182" s="67"/>
      <c r="BD182" s="66" t="s">
        <v>93</v>
      </c>
      <c r="BE182" s="68"/>
      <c r="BF182" s="67"/>
    </row>
    <row r="183" spans="1:58" ht="24.95" customHeight="1">
      <c r="A183" s="5"/>
      <c r="B183" s="4"/>
      <c r="C183" s="11" t="s">
        <v>94</v>
      </c>
      <c r="D183" s="11" t="s">
        <v>95</v>
      </c>
      <c r="E183" s="10" t="s">
        <v>96</v>
      </c>
      <c r="F183" s="10" t="s">
        <v>97</v>
      </c>
      <c r="G183" s="11" t="s">
        <v>98</v>
      </c>
      <c r="H183" s="10" t="s">
        <v>99</v>
      </c>
      <c r="I183" s="11" t="s">
        <v>100</v>
      </c>
      <c r="J183" s="10" t="s">
        <v>101</v>
      </c>
      <c r="K183" s="10" t="s">
        <v>102</v>
      </c>
      <c r="L183" s="10" t="s">
        <v>103</v>
      </c>
      <c r="M183" s="11" t="s">
        <v>104</v>
      </c>
      <c r="N183" s="10" t="s">
        <v>105</v>
      </c>
      <c r="O183" s="11" t="s">
        <v>106</v>
      </c>
      <c r="P183" s="10" t="s">
        <v>107</v>
      </c>
      <c r="Q183" s="10" t="s">
        <v>108</v>
      </c>
      <c r="R183" s="10" t="s">
        <v>109</v>
      </c>
      <c r="S183" s="10" t="s">
        <v>110</v>
      </c>
      <c r="T183" s="10" t="s">
        <v>111</v>
      </c>
      <c r="U183" s="11" t="s">
        <v>112</v>
      </c>
      <c r="V183" s="10" t="s">
        <v>113</v>
      </c>
      <c r="W183" s="11" t="s">
        <v>114</v>
      </c>
      <c r="X183" s="10" t="s">
        <v>115</v>
      </c>
      <c r="Y183" s="10" t="s">
        <v>116</v>
      </c>
      <c r="Z183" s="11" t="s">
        <v>117</v>
      </c>
      <c r="AA183" s="10" t="s">
        <v>118</v>
      </c>
      <c r="AB183" s="10" t="s">
        <v>119</v>
      </c>
      <c r="AC183" s="10" t="s">
        <v>120</v>
      </c>
      <c r="AD183" s="11" t="s">
        <v>121</v>
      </c>
      <c r="AE183" s="10" t="s">
        <v>122</v>
      </c>
      <c r="AF183" s="10" t="s">
        <v>123</v>
      </c>
      <c r="AG183" s="10" t="s">
        <v>124</v>
      </c>
      <c r="AH183" s="11" t="s">
        <v>125</v>
      </c>
      <c r="AI183" s="10" t="s">
        <v>126</v>
      </c>
      <c r="AJ183" s="10" t="s">
        <v>127</v>
      </c>
      <c r="AK183" s="11" t="s">
        <v>128</v>
      </c>
      <c r="AL183" s="10" t="s">
        <v>129</v>
      </c>
      <c r="AM183" s="10" t="s">
        <v>130</v>
      </c>
      <c r="AN183" s="10" t="s">
        <v>131</v>
      </c>
      <c r="AO183" s="11" t="s">
        <v>132</v>
      </c>
      <c r="AP183" s="10" t="s">
        <v>133</v>
      </c>
      <c r="AQ183" s="10" t="s">
        <v>134</v>
      </c>
      <c r="AR183" s="11" t="s">
        <v>135</v>
      </c>
      <c r="AS183" s="10" t="s">
        <v>136</v>
      </c>
      <c r="AT183" s="10" t="s">
        <v>137</v>
      </c>
      <c r="AU183" s="10" t="s">
        <v>138</v>
      </c>
      <c r="AV183" s="10" t="s">
        <v>139</v>
      </c>
      <c r="AW183" s="11" t="s">
        <v>140</v>
      </c>
      <c r="AX183" s="10" t="s">
        <v>141</v>
      </c>
      <c r="AY183" s="11" t="s">
        <v>142</v>
      </c>
      <c r="AZ183" s="10" t="s">
        <v>143</v>
      </c>
      <c r="BA183" s="11" t="s">
        <v>144</v>
      </c>
      <c r="BB183" s="10" t="s">
        <v>145</v>
      </c>
      <c r="BC183" s="10" t="s">
        <v>146</v>
      </c>
      <c r="BD183" s="11" t="s">
        <v>147</v>
      </c>
      <c r="BE183" s="10" t="s">
        <v>148</v>
      </c>
      <c r="BF183" s="12" t="s">
        <v>149</v>
      </c>
    </row>
    <row r="184" spans="1:58" ht="24.95" customHeight="1">
      <c r="A184" s="7" t="s">
        <v>25</v>
      </c>
      <c r="B184" s="15" t="s">
        <v>150</v>
      </c>
      <c r="C184" s="17">
        <v>602</v>
      </c>
      <c r="D184" s="17">
        <v>217</v>
      </c>
      <c r="E184" s="16">
        <v>131</v>
      </c>
      <c r="F184" s="16">
        <v>229</v>
      </c>
      <c r="G184" s="17">
        <v>271</v>
      </c>
      <c r="H184" s="16">
        <v>326</v>
      </c>
      <c r="I184" s="17">
        <v>119</v>
      </c>
      <c r="J184" s="16">
        <v>158</v>
      </c>
      <c r="K184" s="16">
        <v>157</v>
      </c>
      <c r="L184" s="16">
        <v>168</v>
      </c>
      <c r="M184" s="17">
        <v>361</v>
      </c>
      <c r="N184" s="16">
        <v>186</v>
      </c>
      <c r="O184" s="17">
        <v>163</v>
      </c>
      <c r="P184" s="16">
        <v>187</v>
      </c>
      <c r="Q184" s="16">
        <v>150</v>
      </c>
      <c r="R184" s="16">
        <v>99</v>
      </c>
      <c r="S184" s="16">
        <v>349</v>
      </c>
      <c r="T184" s="16">
        <v>250</v>
      </c>
      <c r="U184" s="17">
        <v>258</v>
      </c>
      <c r="V184" s="16">
        <v>265</v>
      </c>
      <c r="W184" s="17">
        <v>151</v>
      </c>
      <c r="X184" s="16">
        <v>183</v>
      </c>
      <c r="Y184" s="16">
        <v>268</v>
      </c>
      <c r="Z184" s="17">
        <v>286</v>
      </c>
      <c r="AA184" s="16">
        <v>102</v>
      </c>
      <c r="AB184" s="16">
        <v>125</v>
      </c>
      <c r="AC184" s="16">
        <v>90</v>
      </c>
      <c r="AD184" s="17">
        <v>239</v>
      </c>
      <c r="AE184" s="16">
        <v>160</v>
      </c>
      <c r="AF184" s="16">
        <v>194</v>
      </c>
      <c r="AG184" s="16">
        <v>353</v>
      </c>
      <c r="AH184" s="17">
        <v>171</v>
      </c>
      <c r="AI184" s="16">
        <v>161</v>
      </c>
      <c r="AJ184" s="16">
        <v>256</v>
      </c>
      <c r="AK184" s="17">
        <v>423</v>
      </c>
      <c r="AL184" s="16">
        <v>177</v>
      </c>
      <c r="AM184" s="16">
        <v>235</v>
      </c>
      <c r="AN184" s="16">
        <v>385</v>
      </c>
      <c r="AO184" s="17">
        <v>102</v>
      </c>
      <c r="AP184" s="16">
        <v>190</v>
      </c>
      <c r="AQ184" s="16">
        <v>258</v>
      </c>
      <c r="AR184" s="17">
        <v>253</v>
      </c>
      <c r="AS184" s="16">
        <v>126</v>
      </c>
      <c r="AT184" s="16">
        <v>379</v>
      </c>
      <c r="AU184" s="16">
        <v>179</v>
      </c>
      <c r="AV184" s="16">
        <v>270</v>
      </c>
      <c r="AW184" s="17">
        <v>220</v>
      </c>
      <c r="AX184" s="16">
        <v>316</v>
      </c>
      <c r="AY184" s="17">
        <v>495</v>
      </c>
      <c r="AZ184" s="16">
        <v>177</v>
      </c>
      <c r="BA184" s="17">
        <v>144</v>
      </c>
      <c r="BB184" s="16">
        <v>451</v>
      </c>
      <c r="BC184" s="16">
        <v>48</v>
      </c>
      <c r="BD184" s="17">
        <v>138</v>
      </c>
      <c r="BE184" s="16">
        <v>211</v>
      </c>
      <c r="BF184" s="18">
        <v>235</v>
      </c>
    </row>
    <row r="185" spans="1:58" ht="24.95" customHeight="1">
      <c r="A185" s="6"/>
      <c r="B185" s="15"/>
      <c r="C185" s="23"/>
      <c r="D185" s="23"/>
      <c r="E185" s="22"/>
      <c r="F185" s="22"/>
      <c r="G185" s="23"/>
      <c r="H185" s="22"/>
      <c r="I185" s="23"/>
      <c r="J185" s="22"/>
      <c r="K185" s="22"/>
      <c r="L185" s="22"/>
      <c r="M185" s="23"/>
      <c r="N185" s="22"/>
      <c r="O185" s="23"/>
      <c r="P185" s="22"/>
      <c r="Q185" s="22"/>
      <c r="R185" s="22"/>
      <c r="S185" s="22"/>
      <c r="T185" s="22"/>
      <c r="U185" s="23"/>
      <c r="V185" s="22"/>
      <c r="W185" s="23"/>
      <c r="X185" s="22"/>
      <c r="Y185" s="22"/>
      <c r="Z185" s="23"/>
      <c r="AA185" s="22"/>
      <c r="AB185" s="22"/>
      <c r="AC185" s="22"/>
      <c r="AD185" s="23"/>
      <c r="AE185" s="22"/>
      <c r="AF185" s="22"/>
      <c r="AG185" s="22"/>
      <c r="AH185" s="23"/>
      <c r="AI185" s="22"/>
      <c r="AJ185" s="22"/>
      <c r="AK185" s="23"/>
      <c r="AL185" s="22"/>
      <c r="AM185" s="22"/>
      <c r="AN185" s="22"/>
      <c r="AO185" s="23"/>
      <c r="AP185" s="22"/>
      <c r="AQ185" s="22"/>
      <c r="AR185" s="23"/>
      <c r="AS185" s="22"/>
      <c r="AT185" s="22"/>
      <c r="AU185" s="22"/>
      <c r="AV185" s="22"/>
      <c r="AW185" s="23"/>
      <c r="AX185" s="22"/>
      <c r="AY185" s="23"/>
      <c r="AZ185" s="22"/>
      <c r="BA185" s="23"/>
      <c r="BB185" s="22"/>
      <c r="BC185" s="22"/>
      <c r="BD185" s="23"/>
      <c r="BE185" s="22"/>
      <c r="BF185" s="25"/>
    </row>
    <row r="186" spans="1:58" ht="24.95" customHeight="1">
      <c r="A186" s="6"/>
      <c r="B186" s="15" t="s">
        <v>234</v>
      </c>
      <c r="C186" s="49">
        <v>0.93</v>
      </c>
      <c r="D186" s="49">
        <v>0.91</v>
      </c>
      <c r="E186" s="50">
        <v>0.96</v>
      </c>
      <c r="F186" s="50">
        <v>0.93</v>
      </c>
      <c r="G186" s="49">
        <v>0.92</v>
      </c>
      <c r="H186" s="50">
        <v>0.94</v>
      </c>
      <c r="I186" s="49">
        <v>0.93</v>
      </c>
      <c r="J186" s="50">
        <v>0.95</v>
      </c>
      <c r="K186" s="50">
        <v>0.93</v>
      </c>
      <c r="L186" s="50">
        <v>0.92</v>
      </c>
      <c r="M186" s="49">
        <v>0.93</v>
      </c>
      <c r="N186" s="50">
        <v>0.96</v>
      </c>
      <c r="O186" s="49">
        <v>0.96</v>
      </c>
      <c r="P186" s="50">
        <v>0.96</v>
      </c>
      <c r="Q186" s="50">
        <v>0.9</v>
      </c>
      <c r="R186" s="50">
        <v>0.87</v>
      </c>
      <c r="S186" s="50">
        <v>0.96</v>
      </c>
      <c r="T186" s="50">
        <v>0.89</v>
      </c>
      <c r="U186" s="49">
        <v>0.91</v>
      </c>
      <c r="V186" s="50">
        <v>0.94</v>
      </c>
      <c r="W186" s="49">
        <v>0.91</v>
      </c>
      <c r="X186" s="50">
        <v>0.93</v>
      </c>
      <c r="Y186" s="50">
        <v>0.94</v>
      </c>
      <c r="Z186" s="49">
        <v>0.92</v>
      </c>
      <c r="AA186" s="50">
        <v>0.94</v>
      </c>
      <c r="AB186" s="50">
        <v>0.93</v>
      </c>
      <c r="AC186" s="50">
        <v>0.98</v>
      </c>
      <c r="AD186" s="49">
        <v>0.93</v>
      </c>
      <c r="AE186" s="50">
        <v>0.94</v>
      </c>
      <c r="AF186" s="50">
        <v>0.95</v>
      </c>
      <c r="AG186" s="50">
        <v>0.94</v>
      </c>
      <c r="AH186" s="49">
        <v>0.93</v>
      </c>
      <c r="AI186" s="50">
        <v>0.94</v>
      </c>
      <c r="AJ186" s="50">
        <v>0.93</v>
      </c>
      <c r="AK186" s="49">
        <v>0.96</v>
      </c>
      <c r="AL186" s="50">
        <v>0.93</v>
      </c>
      <c r="AM186" s="50">
        <v>0.93</v>
      </c>
      <c r="AN186" s="50">
        <v>0.94</v>
      </c>
      <c r="AO186" s="49">
        <v>0.9</v>
      </c>
      <c r="AP186" s="50">
        <v>0.93</v>
      </c>
      <c r="AQ186" s="50">
        <v>0.96</v>
      </c>
      <c r="AR186" s="49">
        <v>0.95</v>
      </c>
      <c r="AS186" s="50">
        <v>0.93</v>
      </c>
      <c r="AT186" s="50">
        <v>0.94</v>
      </c>
      <c r="AU186" s="50">
        <v>0.93</v>
      </c>
      <c r="AV186" s="50">
        <v>0.95</v>
      </c>
      <c r="AW186" s="49">
        <v>0.97</v>
      </c>
      <c r="AX186" s="50">
        <v>0.91</v>
      </c>
      <c r="AY186" s="49">
        <v>0.94</v>
      </c>
      <c r="AZ186" s="50">
        <v>0.94</v>
      </c>
      <c r="BA186" s="49">
        <v>0.9</v>
      </c>
      <c r="BB186" s="50">
        <v>0.94</v>
      </c>
      <c r="BC186" s="50">
        <v>0.91</v>
      </c>
      <c r="BD186" s="49">
        <v>0.89</v>
      </c>
      <c r="BE186" s="50">
        <v>0.91</v>
      </c>
      <c r="BF186" s="51">
        <v>0.98</v>
      </c>
    </row>
    <row r="187" spans="1:58" ht="24.95" customHeight="1">
      <c r="A187" s="6"/>
      <c r="B187" s="15" t="s">
        <v>235</v>
      </c>
      <c r="C187" s="49">
        <v>0.06</v>
      </c>
      <c r="D187" s="49">
        <v>0.09</v>
      </c>
      <c r="E187" s="50">
        <v>0.04</v>
      </c>
      <c r="F187" s="50">
        <v>7.0000000000000007E-2</v>
      </c>
      <c r="G187" s="49">
        <v>7.0000000000000007E-2</v>
      </c>
      <c r="H187" s="50">
        <v>0.06</v>
      </c>
      <c r="I187" s="49">
        <v>7.0000000000000007E-2</v>
      </c>
      <c r="J187" s="50">
        <v>0.05</v>
      </c>
      <c r="K187" s="50">
        <v>7.0000000000000007E-2</v>
      </c>
      <c r="L187" s="50">
        <v>7.0000000000000007E-2</v>
      </c>
      <c r="M187" s="49">
        <v>7.0000000000000007E-2</v>
      </c>
      <c r="N187" s="50">
        <v>0.04</v>
      </c>
      <c r="O187" s="49">
        <v>0.04</v>
      </c>
      <c r="P187" s="50">
        <v>0.04</v>
      </c>
      <c r="Q187" s="50">
        <v>0.09</v>
      </c>
      <c r="R187" s="50">
        <v>0.12</v>
      </c>
      <c r="S187" s="50">
        <v>0.04</v>
      </c>
      <c r="T187" s="50">
        <v>0.1</v>
      </c>
      <c r="U187" s="49">
        <v>0.08</v>
      </c>
      <c r="V187" s="50">
        <v>0.06</v>
      </c>
      <c r="W187" s="49">
        <v>0.09</v>
      </c>
      <c r="X187" s="50">
        <v>0.06</v>
      </c>
      <c r="Y187" s="50">
        <v>0.06</v>
      </c>
      <c r="Z187" s="49">
        <v>0.08</v>
      </c>
      <c r="AA187" s="50">
        <v>0.06</v>
      </c>
      <c r="AB187" s="50">
        <v>7.0000000000000007E-2</v>
      </c>
      <c r="AC187" s="50">
        <v>0.02</v>
      </c>
      <c r="AD187" s="49">
        <v>7.0000000000000007E-2</v>
      </c>
      <c r="AE187" s="50">
        <v>0.06</v>
      </c>
      <c r="AF187" s="50">
        <v>0.05</v>
      </c>
      <c r="AG187" s="50">
        <v>0.06</v>
      </c>
      <c r="AH187" s="49">
        <v>7.0000000000000007E-2</v>
      </c>
      <c r="AI187" s="50">
        <v>0.06</v>
      </c>
      <c r="AJ187" s="50">
        <v>0.06</v>
      </c>
      <c r="AK187" s="49">
        <v>0.03</v>
      </c>
      <c r="AL187" s="50">
        <v>7.0000000000000007E-2</v>
      </c>
      <c r="AM187" s="50">
        <v>7.0000000000000007E-2</v>
      </c>
      <c r="AN187" s="50">
        <v>0.06</v>
      </c>
      <c r="AO187" s="49">
        <v>0.1</v>
      </c>
      <c r="AP187" s="50">
        <v>7.0000000000000007E-2</v>
      </c>
      <c r="AQ187" s="50">
        <v>0.04</v>
      </c>
      <c r="AR187" s="49">
        <v>0.05</v>
      </c>
      <c r="AS187" s="50">
        <v>7.0000000000000007E-2</v>
      </c>
      <c r="AT187" s="50">
        <v>0.05</v>
      </c>
      <c r="AU187" s="50">
        <v>7.0000000000000007E-2</v>
      </c>
      <c r="AV187" s="50">
        <v>0.05</v>
      </c>
      <c r="AW187" s="49">
        <v>0.03</v>
      </c>
      <c r="AX187" s="50">
        <v>0.09</v>
      </c>
      <c r="AY187" s="49">
        <v>0.06</v>
      </c>
      <c r="AZ187" s="50">
        <v>0.06</v>
      </c>
      <c r="BA187" s="49">
        <v>0.1</v>
      </c>
      <c r="BB187" s="50">
        <v>0.06</v>
      </c>
      <c r="BC187" s="50">
        <v>0.09</v>
      </c>
      <c r="BD187" s="49">
        <v>0.11</v>
      </c>
      <c r="BE187" s="50">
        <v>0.09</v>
      </c>
      <c r="BF187" s="51">
        <v>0.02</v>
      </c>
    </row>
    <row r="188" spans="1:58" ht="24.95" customHeight="1">
      <c r="A188" s="6"/>
      <c r="B188" s="15" t="s">
        <v>236</v>
      </c>
      <c r="C188" s="49">
        <v>0.87</v>
      </c>
      <c r="D188" s="49">
        <v>0.82</v>
      </c>
      <c r="E188" s="50">
        <v>0.92</v>
      </c>
      <c r="F188" s="50">
        <v>0.87</v>
      </c>
      <c r="G188" s="49">
        <v>0.85</v>
      </c>
      <c r="H188" s="50">
        <v>0.88</v>
      </c>
      <c r="I188" s="49">
        <v>0.85</v>
      </c>
      <c r="J188" s="50">
        <v>0.91</v>
      </c>
      <c r="K188" s="50">
        <v>0.86</v>
      </c>
      <c r="L188" s="50">
        <v>0.86</v>
      </c>
      <c r="M188" s="49">
        <v>0.86</v>
      </c>
      <c r="N188" s="50">
        <v>0.91</v>
      </c>
      <c r="O188" s="49">
        <v>0.92</v>
      </c>
      <c r="P188" s="50">
        <v>0.92</v>
      </c>
      <c r="Q188" s="50">
        <v>0.82</v>
      </c>
      <c r="R188" s="50">
        <v>0.75</v>
      </c>
      <c r="S188" s="50">
        <v>0.92</v>
      </c>
      <c r="T188" s="50">
        <v>0.79</v>
      </c>
      <c r="U188" s="49">
        <v>0.83</v>
      </c>
      <c r="V188" s="50">
        <v>0.88</v>
      </c>
      <c r="W188" s="49">
        <v>0.83</v>
      </c>
      <c r="X188" s="50">
        <v>0.88</v>
      </c>
      <c r="Y188" s="50">
        <v>0.89</v>
      </c>
      <c r="Z188" s="49">
        <v>0.84</v>
      </c>
      <c r="AA188" s="50">
        <v>0.87</v>
      </c>
      <c r="AB188" s="50">
        <v>0.86</v>
      </c>
      <c r="AC188" s="50">
        <v>0.97</v>
      </c>
      <c r="AD188" s="49">
        <v>0.86</v>
      </c>
      <c r="AE188" s="50">
        <v>0.87</v>
      </c>
      <c r="AF188" s="50">
        <v>0.89</v>
      </c>
      <c r="AG188" s="50">
        <v>0.88</v>
      </c>
      <c r="AH188" s="49">
        <v>0.86</v>
      </c>
      <c r="AI188" s="50">
        <v>0.89</v>
      </c>
      <c r="AJ188" s="50">
        <v>0.87</v>
      </c>
      <c r="AK188" s="49">
        <v>0.93</v>
      </c>
      <c r="AL188" s="50">
        <v>0.85</v>
      </c>
      <c r="AM188" s="50">
        <v>0.85</v>
      </c>
      <c r="AN188" s="50">
        <v>0.88</v>
      </c>
      <c r="AO188" s="49">
        <v>0.8</v>
      </c>
      <c r="AP188" s="50">
        <v>0.87</v>
      </c>
      <c r="AQ188" s="50">
        <v>0.91</v>
      </c>
      <c r="AR188" s="49">
        <v>0.91</v>
      </c>
      <c r="AS188" s="50">
        <v>0.86</v>
      </c>
      <c r="AT188" s="50">
        <v>0.89</v>
      </c>
      <c r="AU188" s="50">
        <v>0.86</v>
      </c>
      <c r="AV188" s="50">
        <v>0.91</v>
      </c>
      <c r="AW188" s="49">
        <v>0.93</v>
      </c>
      <c r="AX188" s="50">
        <v>0.82</v>
      </c>
      <c r="AY188" s="49">
        <v>0.88</v>
      </c>
      <c r="AZ188" s="50">
        <v>0.88</v>
      </c>
      <c r="BA188" s="49">
        <v>0.81</v>
      </c>
      <c r="BB188" s="50">
        <v>0.89</v>
      </c>
      <c r="BC188" s="50">
        <v>0.82</v>
      </c>
      <c r="BD188" s="49">
        <v>0.79</v>
      </c>
      <c r="BE188" s="50">
        <v>0.82</v>
      </c>
      <c r="BF188" s="51">
        <v>0.95</v>
      </c>
    </row>
    <row r="189" spans="1:58" ht="24.95" customHeight="1">
      <c r="A189" s="6"/>
      <c r="B189" s="15" t="s">
        <v>237</v>
      </c>
      <c r="C189" s="32">
        <v>0.71</v>
      </c>
      <c r="D189" s="32">
        <v>0.71</v>
      </c>
      <c r="E189" s="31">
        <v>0.73</v>
      </c>
      <c r="F189" s="31">
        <v>0.71</v>
      </c>
      <c r="G189" s="32">
        <v>0.69</v>
      </c>
      <c r="H189" s="31">
        <v>0.72</v>
      </c>
      <c r="I189" s="32">
        <v>0.72</v>
      </c>
      <c r="J189" s="31">
        <v>0.7</v>
      </c>
      <c r="K189" s="31">
        <v>0.71</v>
      </c>
      <c r="L189" s="31">
        <v>0.7</v>
      </c>
      <c r="M189" s="32">
        <v>0.65</v>
      </c>
      <c r="N189" s="31">
        <v>0.83</v>
      </c>
      <c r="O189" s="32">
        <v>0.8</v>
      </c>
      <c r="P189" s="31">
        <v>0.78</v>
      </c>
      <c r="Q189" s="31">
        <v>0.59</v>
      </c>
      <c r="R189" s="31">
        <v>0.59</v>
      </c>
      <c r="S189" s="31">
        <v>0.79</v>
      </c>
      <c r="T189" s="31">
        <v>0.59</v>
      </c>
      <c r="U189" s="32">
        <v>0.69</v>
      </c>
      <c r="V189" s="31">
        <v>0.69</v>
      </c>
      <c r="W189" s="32">
        <v>0.64</v>
      </c>
      <c r="X189" s="31">
        <v>0.7</v>
      </c>
      <c r="Y189" s="31">
        <v>0.75</v>
      </c>
      <c r="Z189" s="32">
        <v>0.66</v>
      </c>
      <c r="AA189" s="31">
        <v>0.76</v>
      </c>
      <c r="AB189" s="31">
        <v>0.71</v>
      </c>
      <c r="AC189" s="31">
        <v>0.79</v>
      </c>
      <c r="AD189" s="32">
        <v>0.63</v>
      </c>
      <c r="AE189" s="31">
        <v>0.72</v>
      </c>
      <c r="AF189" s="31">
        <v>0.8</v>
      </c>
      <c r="AG189" s="31">
        <v>0.76</v>
      </c>
      <c r="AH189" s="32">
        <v>0.71</v>
      </c>
      <c r="AI189" s="31">
        <v>0.71</v>
      </c>
      <c r="AJ189" s="31">
        <v>0.71</v>
      </c>
      <c r="AK189" s="32">
        <v>0.78</v>
      </c>
      <c r="AL189" s="31">
        <v>0.67</v>
      </c>
      <c r="AM189" s="31">
        <v>0.77</v>
      </c>
      <c r="AN189" s="31">
        <v>0.75</v>
      </c>
      <c r="AO189" s="32">
        <v>0.56999999999999995</v>
      </c>
      <c r="AP189" s="31">
        <v>0.76</v>
      </c>
      <c r="AQ189" s="31">
        <v>0.73</v>
      </c>
      <c r="AR189" s="32">
        <v>0.78</v>
      </c>
      <c r="AS189" s="31">
        <v>0.6</v>
      </c>
      <c r="AT189" s="31">
        <v>0.72</v>
      </c>
      <c r="AU189" s="31">
        <v>0.7</v>
      </c>
      <c r="AV189" s="31">
        <v>0.7</v>
      </c>
      <c r="AW189" s="32">
        <v>0.76</v>
      </c>
      <c r="AX189" s="31">
        <v>0.64</v>
      </c>
      <c r="AY189" s="32">
        <v>0.71</v>
      </c>
      <c r="AZ189" s="31">
        <v>0.74</v>
      </c>
      <c r="BA189" s="32">
        <v>0.72</v>
      </c>
      <c r="BB189" s="31">
        <v>0.7</v>
      </c>
      <c r="BC189" s="31">
        <v>0.65</v>
      </c>
      <c r="BD189" s="32">
        <v>0.56000000000000005</v>
      </c>
      <c r="BE189" s="31">
        <v>0.7</v>
      </c>
      <c r="BF189" s="34">
        <v>0.8</v>
      </c>
    </row>
    <row r="190" spans="1:58" ht="24.95" customHeight="1">
      <c r="A190" s="6"/>
      <c r="B190" s="15" t="s">
        <v>238</v>
      </c>
      <c r="C190" s="32">
        <v>0.23</v>
      </c>
      <c r="D190" s="32">
        <v>0.2</v>
      </c>
      <c r="E190" s="31">
        <v>0.23</v>
      </c>
      <c r="F190" s="31">
        <v>0.22</v>
      </c>
      <c r="G190" s="32">
        <v>0.23</v>
      </c>
      <c r="H190" s="31">
        <v>0.22</v>
      </c>
      <c r="I190" s="32">
        <v>0.21</v>
      </c>
      <c r="J190" s="31">
        <v>0.25</v>
      </c>
      <c r="K190" s="31">
        <v>0.22</v>
      </c>
      <c r="L190" s="31">
        <v>0.22</v>
      </c>
      <c r="M190" s="32">
        <v>0.28000000000000003</v>
      </c>
      <c r="N190" s="31">
        <v>0.13</v>
      </c>
      <c r="O190" s="32">
        <v>0.17</v>
      </c>
      <c r="P190" s="31">
        <v>0.18</v>
      </c>
      <c r="Q190" s="31">
        <v>0.32</v>
      </c>
      <c r="R190" s="31">
        <v>0.28000000000000003</v>
      </c>
      <c r="S190" s="31">
        <v>0.17</v>
      </c>
      <c r="T190" s="31">
        <v>0.3</v>
      </c>
      <c r="U190" s="32">
        <v>0.22</v>
      </c>
      <c r="V190" s="31">
        <v>0.25</v>
      </c>
      <c r="W190" s="32">
        <v>0.28000000000000003</v>
      </c>
      <c r="X190" s="31">
        <v>0.23</v>
      </c>
      <c r="Y190" s="31">
        <v>0.19</v>
      </c>
      <c r="Z190" s="32">
        <v>0.26</v>
      </c>
      <c r="AA190" s="31">
        <v>0.18</v>
      </c>
      <c r="AB190" s="31">
        <v>0.22</v>
      </c>
      <c r="AC190" s="31">
        <v>0.19</v>
      </c>
      <c r="AD190" s="32">
        <v>0.3</v>
      </c>
      <c r="AE190" s="31">
        <v>0.22</v>
      </c>
      <c r="AF190" s="31">
        <v>0.15</v>
      </c>
      <c r="AG190" s="31">
        <v>0.18</v>
      </c>
      <c r="AH190" s="32">
        <v>0.22</v>
      </c>
      <c r="AI190" s="31">
        <v>0.23</v>
      </c>
      <c r="AJ190" s="31">
        <v>0.22</v>
      </c>
      <c r="AK190" s="32">
        <v>0.19</v>
      </c>
      <c r="AL190" s="31">
        <v>0.26</v>
      </c>
      <c r="AM190" s="31">
        <v>0.16</v>
      </c>
      <c r="AN190" s="31">
        <v>0.19</v>
      </c>
      <c r="AO190" s="32">
        <v>0.33</v>
      </c>
      <c r="AP190" s="31">
        <v>0.17</v>
      </c>
      <c r="AQ190" s="31">
        <v>0.22</v>
      </c>
      <c r="AR190" s="32">
        <v>0.17</v>
      </c>
      <c r="AS190" s="31">
        <v>0.32</v>
      </c>
      <c r="AT190" s="31">
        <v>0.22</v>
      </c>
      <c r="AU190" s="31">
        <v>0.23</v>
      </c>
      <c r="AV190" s="31">
        <v>0.25</v>
      </c>
      <c r="AW190" s="32">
        <v>0.2</v>
      </c>
      <c r="AX190" s="31">
        <v>0.27</v>
      </c>
      <c r="AY190" s="32">
        <v>0.23</v>
      </c>
      <c r="AZ190" s="31">
        <v>0.2</v>
      </c>
      <c r="BA190" s="32">
        <v>0.18</v>
      </c>
      <c r="BB190" s="31">
        <v>0.24</v>
      </c>
      <c r="BC190" s="31">
        <v>0.26</v>
      </c>
      <c r="BD190" s="32">
        <v>0.33</v>
      </c>
      <c r="BE190" s="31">
        <v>0.21</v>
      </c>
      <c r="BF190" s="34">
        <v>0.18</v>
      </c>
    </row>
    <row r="191" spans="1:58" ht="24.95" customHeight="1">
      <c r="A191" s="6"/>
      <c r="B191" s="15" t="s">
        <v>239</v>
      </c>
      <c r="C191" s="32">
        <v>0.04</v>
      </c>
      <c r="D191" s="32">
        <v>0.06</v>
      </c>
      <c r="E191" s="31">
        <v>0.02</v>
      </c>
      <c r="F191" s="31">
        <v>0.04</v>
      </c>
      <c r="G191" s="32">
        <v>0.05</v>
      </c>
      <c r="H191" s="31">
        <v>0.04</v>
      </c>
      <c r="I191" s="32">
        <v>0.03</v>
      </c>
      <c r="J191" s="31">
        <v>0.02</v>
      </c>
      <c r="K191" s="31">
        <v>7.0000000000000007E-2</v>
      </c>
      <c r="L191" s="31">
        <v>0.05</v>
      </c>
      <c r="M191" s="32">
        <v>0.05</v>
      </c>
      <c r="N191" s="31">
        <v>0.02</v>
      </c>
      <c r="O191" s="32">
        <v>0.01</v>
      </c>
      <c r="P191" s="31">
        <v>0.03</v>
      </c>
      <c r="Q191" s="31">
        <v>0.06</v>
      </c>
      <c r="R191" s="31">
        <v>0.1</v>
      </c>
      <c r="S191" s="31">
        <v>0.02</v>
      </c>
      <c r="T191" s="31">
        <v>7.0000000000000007E-2</v>
      </c>
      <c r="U191" s="32">
        <v>0.06</v>
      </c>
      <c r="V191" s="31">
        <v>0.04</v>
      </c>
      <c r="W191" s="32">
        <v>0.05</v>
      </c>
      <c r="X191" s="31">
        <v>0.04</v>
      </c>
      <c r="Y191" s="31">
        <v>0.04</v>
      </c>
      <c r="Z191" s="32">
        <v>0.05</v>
      </c>
      <c r="AA191" s="31">
        <v>0.06</v>
      </c>
      <c r="AB191" s="31">
        <v>0.04</v>
      </c>
      <c r="AC191" s="31">
        <v>0.01</v>
      </c>
      <c r="AD191" s="32">
        <v>0.05</v>
      </c>
      <c r="AE191" s="31">
        <v>0.05</v>
      </c>
      <c r="AF191" s="31">
        <v>0.02</v>
      </c>
      <c r="AG191" s="31">
        <v>0.04</v>
      </c>
      <c r="AH191" s="32">
        <v>7.0000000000000007E-2</v>
      </c>
      <c r="AI191" s="31">
        <v>0.03</v>
      </c>
      <c r="AJ191" s="31">
        <v>0.03</v>
      </c>
      <c r="AK191" s="32">
        <v>0.02</v>
      </c>
      <c r="AL191" s="31">
        <v>0.06</v>
      </c>
      <c r="AM191" s="31">
        <v>0.04</v>
      </c>
      <c r="AN191" s="31">
        <v>0.04</v>
      </c>
      <c r="AO191" s="32">
        <v>0.06</v>
      </c>
      <c r="AP191" s="31">
        <v>0.05</v>
      </c>
      <c r="AQ191" s="31">
        <v>0.03</v>
      </c>
      <c r="AR191" s="32">
        <v>0.03</v>
      </c>
      <c r="AS191" s="31">
        <v>0.04</v>
      </c>
      <c r="AT191" s="31">
        <v>0.03</v>
      </c>
      <c r="AU191" s="31">
        <v>0.06</v>
      </c>
      <c r="AV191" s="31">
        <v>0.02</v>
      </c>
      <c r="AW191" s="32">
        <v>0.03</v>
      </c>
      <c r="AX191" s="31">
        <v>0.05</v>
      </c>
      <c r="AY191" s="32">
        <v>0.04</v>
      </c>
      <c r="AZ191" s="31">
        <v>0.03</v>
      </c>
      <c r="BA191" s="32">
        <v>0.05</v>
      </c>
      <c r="BB191" s="31">
        <v>0.04</v>
      </c>
      <c r="BC191" s="31">
        <v>0.04</v>
      </c>
      <c r="BD191" s="32">
        <v>0.08</v>
      </c>
      <c r="BE191" s="31">
        <v>0.05</v>
      </c>
      <c r="BF191" s="34">
        <v>0.02</v>
      </c>
    </row>
    <row r="192" spans="1:58" ht="24.95" customHeight="1">
      <c r="A192" s="6"/>
      <c r="B192" s="15" t="s">
        <v>240</v>
      </c>
      <c r="C192" s="32">
        <v>0.02</v>
      </c>
      <c r="D192" s="32">
        <v>0.02</v>
      </c>
      <c r="E192" s="31">
        <v>0.02</v>
      </c>
      <c r="F192" s="31">
        <v>0.02</v>
      </c>
      <c r="G192" s="32">
        <v>0.02</v>
      </c>
      <c r="H192" s="31">
        <v>0.02</v>
      </c>
      <c r="I192" s="32">
        <v>0.04</v>
      </c>
      <c r="J192" s="31">
        <v>0.02</v>
      </c>
      <c r="K192" s="31">
        <v>0.01</v>
      </c>
      <c r="L192" s="31">
        <v>0.02</v>
      </c>
      <c r="M192" s="32">
        <v>0.02</v>
      </c>
      <c r="N192" s="31">
        <v>0.02</v>
      </c>
      <c r="O192" s="32">
        <v>0.02</v>
      </c>
      <c r="P192" s="31">
        <v>0.01</v>
      </c>
      <c r="Q192" s="31">
        <v>0.03</v>
      </c>
      <c r="R192" s="31">
        <v>0.03</v>
      </c>
      <c r="S192" s="31">
        <v>0.02</v>
      </c>
      <c r="T192" s="31">
        <v>0.03</v>
      </c>
      <c r="U192" s="32">
        <v>0.02</v>
      </c>
      <c r="V192" s="31">
        <v>0.02</v>
      </c>
      <c r="W192" s="32">
        <v>0.03</v>
      </c>
      <c r="X192" s="31">
        <v>0.02</v>
      </c>
      <c r="Y192" s="31">
        <v>0.02</v>
      </c>
      <c r="Z192" s="32">
        <v>0.03</v>
      </c>
      <c r="AA192" s="31">
        <v>0.01</v>
      </c>
      <c r="AB192" s="31">
        <v>0.03</v>
      </c>
      <c r="AC192" s="31">
        <v>0.01</v>
      </c>
      <c r="AD192" s="32">
        <v>0.02</v>
      </c>
      <c r="AE192" s="31">
        <v>0.01</v>
      </c>
      <c r="AF192" s="31">
        <v>0.03</v>
      </c>
      <c r="AG192" s="31">
        <v>0.02</v>
      </c>
      <c r="AH192" s="32" t="s">
        <v>152</v>
      </c>
      <c r="AI192" s="31">
        <v>0.03</v>
      </c>
      <c r="AJ192" s="31">
        <v>0.03</v>
      </c>
      <c r="AK192" s="32">
        <v>0.01</v>
      </c>
      <c r="AL192" s="31">
        <v>0.02</v>
      </c>
      <c r="AM192" s="31">
        <v>0.03</v>
      </c>
      <c r="AN192" s="31">
        <v>0.02</v>
      </c>
      <c r="AO192" s="32">
        <v>0.04</v>
      </c>
      <c r="AP192" s="31">
        <v>0.02</v>
      </c>
      <c r="AQ192" s="31">
        <v>0.01</v>
      </c>
      <c r="AR192" s="32">
        <v>0.02</v>
      </c>
      <c r="AS192" s="31">
        <v>0.03</v>
      </c>
      <c r="AT192" s="31">
        <v>0.02</v>
      </c>
      <c r="AU192" s="31">
        <v>0.01</v>
      </c>
      <c r="AV192" s="31">
        <v>0.03</v>
      </c>
      <c r="AW192" s="32">
        <v>0.01</v>
      </c>
      <c r="AX192" s="31">
        <v>0.04</v>
      </c>
      <c r="AY192" s="32">
        <v>0.03</v>
      </c>
      <c r="AZ192" s="31">
        <v>0.03</v>
      </c>
      <c r="BA192" s="32">
        <v>0.04</v>
      </c>
      <c r="BB192" s="31">
        <v>0.02</v>
      </c>
      <c r="BC192" s="31">
        <v>0.05</v>
      </c>
      <c r="BD192" s="32">
        <v>0.03</v>
      </c>
      <c r="BE192" s="31">
        <v>0.03</v>
      </c>
      <c r="BF192" s="34">
        <v>0.01</v>
      </c>
    </row>
    <row r="193" spans="1:58" ht="24.95" customHeight="1">
      <c r="A193" s="8"/>
      <c r="B193" s="15" t="s">
        <v>157</v>
      </c>
      <c r="C193" s="39">
        <v>0</v>
      </c>
      <c r="D193" s="39">
        <v>0</v>
      </c>
      <c r="E193" s="35" t="s">
        <v>152</v>
      </c>
      <c r="F193" s="35">
        <v>0</v>
      </c>
      <c r="G193" s="39">
        <v>0.01</v>
      </c>
      <c r="H193" s="35" t="s">
        <v>152</v>
      </c>
      <c r="I193" s="39" t="s">
        <v>152</v>
      </c>
      <c r="J193" s="35" t="s">
        <v>152</v>
      </c>
      <c r="K193" s="35" t="s">
        <v>152</v>
      </c>
      <c r="L193" s="35">
        <v>0.01</v>
      </c>
      <c r="M193" s="39">
        <v>0</v>
      </c>
      <c r="N193" s="35" t="s">
        <v>152</v>
      </c>
      <c r="O193" s="39" t="s">
        <v>152</v>
      </c>
      <c r="P193" s="35" t="s">
        <v>152</v>
      </c>
      <c r="Q193" s="35">
        <v>0.01</v>
      </c>
      <c r="R193" s="35">
        <v>0.01</v>
      </c>
      <c r="S193" s="35" t="s">
        <v>152</v>
      </c>
      <c r="T193" s="35">
        <v>0.01</v>
      </c>
      <c r="U193" s="39">
        <v>0</v>
      </c>
      <c r="V193" s="35">
        <v>0</v>
      </c>
      <c r="W193" s="39" t="s">
        <v>152</v>
      </c>
      <c r="X193" s="35">
        <v>0.01</v>
      </c>
      <c r="Y193" s="35" t="s">
        <v>152</v>
      </c>
      <c r="Z193" s="39">
        <v>0.01</v>
      </c>
      <c r="AA193" s="35" t="s">
        <v>152</v>
      </c>
      <c r="AB193" s="35" t="s">
        <v>152</v>
      </c>
      <c r="AC193" s="35" t="s">
        <v>152</v>
      </c>
      <c r="AD193" s="39">
        <v>0</v>
      </c>
      <c r="AE193" s="35" t="s">
        <v>152</v>
      </c>
      <c r="AF193" s="35">
        <v>0</v>
      </c>
      <c r="AG193" s="35">
        <v>0</v>
      </c>
      <c r="AH193" s="39" t="s">
        <v>152</v>
      </c>
      <c r="AI193" s="35" t="s">
        <v>152</v>
      </c>
      <c r="AJ193" s="35">
        <v>0.01</v>
      </c>
      <c r="AK193" s="39">
        <v>0</v>
      </c>
      <c r="AL193" s="35" t="s">
        <v>152</v>
      </c>
      <c r="AM193" s="35">
        <v>0</v>
      </c>
      <c r="AN193" s="35">
        <v>0</v>
      </c>
      <c r="AO193" s="39">
        <v>0.01</v>
      </c>
      <c r="AP193" s="35" t="s">
        <v>152</v>
      </c>
      <c r="AQ193" s="35" t="s">
        <v>152</v>
      </c>
      <c r="AR193" s="39">
        <v>0</v>
      </c>
      <c r="AS193" s="35">
        <v>0</v>
      </c>
      <c r="AT193" s="35">
        <v>0</v>
      </c>
      <c r="AU193" s="35" t="s">
        <v>152</v>
      </c>
      <c r="AV193" s="35" t="s">
        <v>152</v>
      </c>
      <c r="AW193" s="39" t="s">
        <v>152</v>
      </c>
      <c r="AX193" s="35">
        <v>0</v>
      </c>
      <c r="AY193" s="39" t="s">
        <v>152</v>
      </c>
      <c r="AZ193" s="35" t="s">
        <v>152</v>
      </c>
      <c r="BA193" s="39" t="s">
        <v>152</v>
      </c>
      <c r="BB193" s="35">
        <v>0</v>
      </c>
      <c r="BC193" s="35" t="s">
        <v>152</v>
      </c>
      <c r="BD193" s="39" t="s">
        <v>152</v>
      </c>
      <c r="BE193" s="35">
        <v>0.01</v>
      </c>
      <c r="BF193" s="38" t="s">
        <v>152</v>
      </c>
    </row>
    <row r="195" spans="1:58" ht="24.95" customHeight="1">
      <c r="A195" s="1"/>
      <c r="B195" s="1" t="s">
        <v>26</v>
      </c>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row>
    <row r="196" spans="1:58" ht="24.9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row>
    <row r="197" spans="1:58" ht="24.95" customHeight="1">
      <c r="A197" s="2" t="s">
        <v>75</v>
      </c>
      <c r="B197" s="3"/>
      <c r="C197" s="69" t="s">
        <v>74</v>
      </c>
      <c r="D197" s="66" t="s">
        <v>76</v>
      </c>
      <c r="E197" s="68"/>
      <c r="F197" s="67"/>
      <c r="G197" s="66" t="s">
        <v>77</v>
      </c>
      <c r="H197" s="67"/>
      <c r="I197" s="66" t="s">
        <v>78</v>
      </c>
      <c r="J197" s="68"/>
      <c r="K197" s="68"/>
      <c r="L197" s="67"/>
      <c r="M197" s="66" t="s">
        <v>79</v>
      </c>
      <c r="N197" s="67"/>
      <c r="O197" s="66" t="s">
        <v>80</v>
      </c>
      <c r="P197" s="68"/>
      <c r="Q197" s="68"/>
      <c r="R197" s="68"/>
      <c r="S197" s="68"/>
      <c r="T197" s="67"/>
      <c r="U197" s="66" t="s">
        <v>81</v>
      </c>
      <c r="V197" s="67"/>
      <c r="W197" s="66" t="s">
        <v>82</v>
      </c>
      <c r="X197" s="68"/>
      <c r="Y197" s="67"/>
      <c r="Z197" s="66" t="s">
        <v>83</v>
      </c>
      <c r="AA197" s="68"/>
      <c r="AB197" s="68"/>
      <c r="AC197" s="67"/>
      <c r="AD197" s="66" t="s">
        <v>84</v>
      </c>
      <c r="AE197" s="68"/>
      <c r="AF197" s="68"/>
      <c r="AG197" s="67"/>
      <c r="AH197" s="66" t="s">
        <v>85</v>
      </c>
      <c r="AI197" s="68"/>
      <c r="AJ197" s="67"/>
      <c r="AK197" s="66" t="s">
        <v>86</v>
      </c>
      <c r="AL197" s="68"/>
      <c r="AM197" s="68"/>
      <c r="AN197" s="67"/>
      <c r="AO197" s="66" t="s">
        <v>87</v>
      </c>
      <c r="AP197" s="68"/>
      <c r="AQ197" s="67"/>
      <c r="AR197" s="66" t="s">
        <v>88</v>
      </c>
      <c r="AS197" s="68"/>
      <c r="AT197" s="68"/>
      <c r="AU197" s="67"/>
      <c r="AV197" s="65" t="s">
        <v>89</v>
      </c>
      <c r="AW197" s="66" t="s">
        <v>90</v>
      </c>
      <c r="AX197" s="67"/>
      <c r="AY197" s="66" t="s">
        <v>91</v>
      </c>
      <c r="AZ197" s="67"/>
      <c r="BA197" s="66" t="s">
        <v>92</v>
      </c>
      <c r="BB197" s="68"/>
      <c r="BC197" s="67"/>
      <c r="BD197" s="66" t="s">
        <v>93</v>
      </c>
      <c r="BE197" s="68"/>
      <c r="BF197" s="67"/>
    </row>
    <row r="198" spans="1:58" ht="24.95" customHeight="1">
      <c r="A198" s="5"/>
      <c r="B198" s="4"/>
      <c r="C198" s="11" t="s">
        <v>94</v>
      </c>
      <c r="D198" s="11" t="s">
        <v>95</v>
      </c>
      <c r="E198" s="10" t="s">
        <v>96</v>
      </c>
      <c r="F198" s="10" t="s">
        <v>97</v>
      </c>
      <c r="G198" s="11" t="s">
        <v>98</v>
      </c>
      <c r="H198" s="10" t="s">
        <v>99</v>
      </c>
      <c r="I198" s="11" t="s">
        <v>100</v>
      </c>
      <c r="J198" s="10" t="s">
        <v>101</v>
      </c>
      <c r="K198" s="10" t="s">
        <v>102</v>
      </c>
      <c r="L198" s="10" t="s">
        <v>103</v>
      </c>
      <c r="M198" s="11" t="s">
        <v>104</v>
      </c>
      <c r="N198" s="10" t="s">
        <v>105</v>
      </c>
      <c r="O198" s="11" t="s">
        <v>106</v>
      </c>
      <c r="P198" s="10" t="s">
        <v>107</v>
      </c>
      <c r="Q198" s="10" t="s">
        <v>108</v>
      </c>
      <c r="R198" s="10" t="s">
        <v>109</v>
      </c>
      <c r="S198" s="10" t="s">
        <v>110</v>
      </c>
      <c r="T198" s="10" t="s">
        <v>111</v>
      </c>
      <c r="U198" s="11" t="s">
        <v>112</v>
      </c>
      <c r="V198" s="10" t="s">
        <v>113</v>
      </c>
      <c r="W198" s="11" t="s">
        <v>114</v>
      </c>
      <c r="X198" s="10" t="s">
        <v>115</v>
      </c>
      <c r="Y198" s="10" t="s">
        <v>116</v>
      </c>
      <c r="Z198" s="11" t="s">
        <v>117</v>
      </c>
      <c r="AA198" s="10" t="s">
        <v>118</v>
      </c>
      <c r="AB198" s="10" t="s">
        <v>119</v>
      </c>
      <c r="AC198" s="10" t="s">
        <v>120</v>
      </c>
      <c r="AD198" s="11" t="s">
        <v>121</v>
      </c>
      <c r="AE198" s="10" t="s">
        <v>122</v>
      </c>
      <c r="AF198" s="10" t="s">
        <v>123</v>
      </c>
      <c r="AG198" s="10" t="s">
        <v>124</v>
      </c>
      <c r="AH198" s="11" t="s">
        <v>125</v>
      </c>
      <c r="AI198" s="10" t="s">
        <v>126</v>
      </c>
      <c r="AJ198" s="10" t="s">
        <v>127</v>
      </c>
      <c r="AK198" s="11" t="s">
        <v>128</v>
      </c>
      <c r="AL198" s="10" t="s">
        <v>129</v>
      </c>
      <c r="AM198" s="10" t="s">
        <v>130</v>
      </c>
      <c r="AN198" s="10" t="s">
        <v>131</v>
      </c>
      <c r="AO198" s="11" t="s">
        <v>132</v>
      </c>
      <c r="AP198" s="10" t="s">
        <v>133</v>
      </c>
      <c r="AQ198" s="10" t="s">
        <v>134</v>
      </c>
      <c r="AR198" s="11" t="s">
        <v>135</v>
      </c>
      <c r="AS198" s="10" t="s">
        <v>136</v>
      </c>
      <c r="AT198" s="10" t="s">
        <v>137</v>
      </c>
      <c r="AU198" s="10" t="s">
        <v>138</v>
      </c>
      <c r="AV198" s="10" t="s">
        <v>139</v>
      </c>
      <c r="AW198" s="11" t="s">
        <v>140</v>
      </c>
      <c r="AX198" s="10" t="s">
        <v>141</v>
      </c>
      <c r="AY198" s="11" t="s">
        <v>142</v>
      </c>
      <c r="AZ198" s="10" t="s">
        <v>143</v>
      </c>
      <c r="BA198" s="11" t="s">
        <v>144</v>
      </c>
      <c r="BB198" s="10" t="s">
        <v>145</v>
      </c>
      <c r="BC198" s="10" t="s">
        <v>146</v>
      </c>
      <c r="BD198" s="11" t="s">
        <v>147</v>
      </c>
      <c r="BE198" s="10" t="s">
        <v>148</v>
      </c>
      <c r="BF198" s="12" t="s">
        <v>149</v>
      </c>
    </row>
    <row r="199" spans="1:58" ht="24.95" customHeight="1">
      <c r="A199" s="7" t="s">
        <v>26</v>
      </c>
      <c r="B199" s="15" t="s">
        <v>150</v>
      </c>
      <c r="C199" s="17">
        <v>602</v>
      </c>
      <c r="D199" s="17">
        <v>217</v>
      </c>
      <c r="E199" s="16">
        <v>131</v>
      </c>
      <c r="F199" s="16">
        <v>229</v>
      </c>
      <c r="G199" s="17">
        <v>271</v>
      </c>
      <c r="H199" s="16">
        <v>326</v>
      </c>
      <c r="I199" s="17">
        <v>119</v>
      </c>
      <c r="J199" s="16">
        <v>158</v>
      </c>
      <c r="K199" s="16">
        <v>157</v>
      </c>
      <c r="L199" s="16">
        <v>168</v>
      </c>
      <c r="M199" s="17">
        <v>361</v>
      </c>
      <c r="N199" s="16">
        <v>186</v>
      </c>
      <c r="O199" s="17">
        <v>163</v>
      </c>
      <c r="P199" s="16">
        <v>187</v>
      </c>
      <c r="Q199" s="16">
        <v>150</v>
      </c>
      <c r="R199" s="16">
        <v>99</v>
      </c>
      <c r="S199" s="16">
        <v>349</v>
      </c>
      <c r="T199" s="16">
        <v>250</v>
      </c>
      <c r="U199" s="17">
        <v>258</v>
      </c>
      <c r="V199" s="16">
        <v>265</v>
      </c>
      <c r="W199" s="17">
        <v>151</v>
      </c>
      <c r="X199" s="16">
        <v>183</v>
      </c>
      <c r="Y199" s="16">
        <v>268</v>
      </c>
      <c r="Z199" s="17">
        <v>286</v>
      </c>
      <c r="AA199" s="16">
        <v>102</v>
      </c>
      <c r="AB199" s="16">
        <v>125</v>
      </c>
      <c r="AC199" s="16">
        <v>90</v>
      </c>
      <c r="AD199" s="17">
        <v>239</v>
      </c>
      <c r="AE199" s="16">
        <v>160</v>
      </c>
      <c r="AF199" s="16">
        <v>194</v>
      </c>
      <c r="AG199" s="16">
        <v>353</v>
      </c>
      <c r="AH199" s="17">
        <v>171</v>
      </c>
      <c r="AI199" s="16">
        <v>161</v>
      </c>
      <c r="AJ199" s="16">
        <v>256</v>
      </c>
      <c r="AK199" s="17">
        <v>423</v>
      </c>
      <c r="AL199" s="16">
        <v>177</v>
      </c>
      <c r="AM199" s="16">
        <v>235</v>
      </c>
      <c r="AN199" s="16">
        <v>385</v>
      </c>
      <c r="AO199" s="17">
        <v>102</v>
      </c>
      <c r="AP199" s="16">
        <v>190</v>
      </c>
      <c r="AQ199" s="16">
        <v>258</v>
      </c>
      <c r="AR199" s="17">
        <v>253</v>
      </c>
      <c r="AS199" s="16">
        <v>126</v>
      </c>
      <c r="AT199" s="16">
        <v>379</v>
      </c>
      <c r="AU199" s="16">
        <v>179</v>
      </c>
      <c r="AV199" s="16">
        <v>270</v>
      </c>
      <c r="AW199" s="17">
        <v>220</v>
      </c>
      <c r="AX199" s="16">
        <v>316</v>
      </c>
      <c r="AY199" s="17">
        <v>495</v>
      </c>
      <c r="AZ199" s="16">
        <v>177</v>
      </c>
      <c r="BA199" s="17">
        <v>144</v>
      </c>
      <c r="BB199" s="16">
        <v>451</v>
      </c>
      <c r="BC199" s="16">
        <v>48</v>
      </c>
      <c r="BD199" s="17">
        <v>138</v>
      </c>
      <c r="BE199" s="16">
        <v>211</v>
      </c>
      <c r="BF199" s="18">
        <v>235</v>
      </c>
    </row>
    <row r="200" spans="1:58" ht="24.95" customHeight="1">
      <c r="A200" s="6"/>
      <c r="B200" s="15"/>
      <c r="C200" s="23"/>
      <c r="D200" s="23"/>
      <c r="E200" s="22"/>
      <c r="F200" s="22"/>
      <c r="G200" s="23"/>
      <c r="H200" s="22"/>
      <c r="I200" s="23"/>
      <c r="J200" s="22"/>
      <c r="K200" s="22"/>
      <c r="L200" s="22"/>
      <c r="M200" s="23"/>
      <c r="N200" s="22"/>
      <c r="O200" s="23"/>
      <c r="P200" s="22"/>
      <c r="Q200" s="22"/>
      <c r="R200" s="22"/>
      <c r="S200" s="22"/>
      <c r="T200" s="22"/>
      <c r="U200" s="23"/>
      <c r="V200" s="22"/>
      <c r="W200" s="23"/>
      <c r="X200" s="22"/>
      <c r="Y200" s="22"/>
      <c r="Z200" s="23"/>
      <c r="AA200" s="22"/>
      <c r="AB200" s="22"/>
      <c r="AC200" s="22"/>
      <c r="AD200" s="23"/>
      <c r="AE200" s="22"/>
      <c r="AF200" s="22"/>
      <c r="AG200" s="22"/>
      <c r="AH200" s="23"/>
      <c r="AI200" s="22"/>
      <c r="AJ200" s="22"/>
      <c r="AK200" s="23"/>
      <c r="AL200" s="22"/>
      <c r="AM200" s="22"/>
      <c r="AN200" s="22"/>
      <c r="AO200" s="23"/>
      <c r="AP200" s="22"/>
      <c r="AQ200" s="22"/>
      <c r="AR200" s="23"/>
      <c r="AS200" s="22"/>
      <c r="AT200" s="22"/>
      <c r="AU200" s="22"/>
      <c r="AV200" s="22"/>
      <c r="AW200" s="23"/>
      <c r="AX200" s="22"/>
      <c r="AY200" s="23"/>
      <c r="AZ200" s="22"/>
      <c r="BA200" s="23"/>
      <c r="BB200" s="22"/>
      <c r="BC200" s="22"/>
      <c r="BD200" s="23"/>
      <c r="BE200" s="22"/>
      <c r="BF200" s="25"/>
    </row>
    <row r="201" spans="1:58" ht="24.95" customHeight="1">
      <c r="A201" s="6"/>
      <c r="B201" s="15" t="s">
        <v>234</v>
      </c>
      <c r="C201" s="49">
        <v>0.9</v>
      </c>
      <c r="D201" s="49">
        <v>0.97</v>
      </c>
      <c r="E201" s="50">
        <v>0.93</v>
      </c>
      <c r="F201" s="50">
        <v>0.82</v>
      </c>
      <c r="G201" s="49">
        <v>0.89</v>
      </c>
      <c r="H201" s="50">
        <v>0.91</v>
      </c>
      <c r="I201" s="49">
        <v>0.99</v>
      </c>
      <c r="J201" s="50">
        <v>0.97</v>
      </c>
      <c r="K201" s="50">
        <v>0.85</v>
      </c>
      <c r="L201" s="50">
        <v>0.83</v>
      </c>
      <c r="M201" s="49">
        <v>0.87</v>
      </c>
      <c r="N201" s="50">
        <v>0.97</v>
      </c>
      <c r="O201" s="49">
        <v>0.95</v>
      </c>
      <c r="P201" s="50">
        <v>0.87</v>
      </c>
      <c r="Q201" s="50">
        <v>0.88</v>
      </c>
      <c r="R201" s="50">
        <v>0.93</v>
      </c>
      <c r="S201" s="50">
        <v>0.91</v>
      </c>
      <c r="T201" s="50">
        <v>0.9</v>
      </c>
      <c r="U201" s="49">
        <v>0.98</v>
      </c>
      <c r="V201" s="50">
        <v>0.81</v>
      </c>
      <c r="W201" s="49">
        <v>0.94</v>
      </c>
      <c r="X201" s="50">
        <v>0.88</v>
      </c>
      <c r="Y201" s="50">
        <v>0.9</v>
      </c>
      <c r="Z201" s="49">
        <v>0.91</v>
      </c>
      <c r="AA201" s="50">
        <v>0.91</v>
      </c>
      <c r="AB201" s="50">
        <v>0.9</v>
      </c>
      <c r="AC201" s="50">
        <v>0.89</v>
      </c>
      <c r="AD201" s="49">
        <v>0.83</v>
      </c>
      <c r="AE201" s="50">
        <v>0.93</v>
      </c>
      <c r="AF201" s="50">
        <v>0.97</v>
      </c>
      <c r="AG201" s="50">
        <v>0.95</v>
      </c>
      <c r="AH201" s="49">
        <v>0.83</v>
      </c>
      <c r="AI201" s="50">
        <v>0.91</v>
      </c>
      <c r="AJ201" s="50">
        <v>0.94</v>
      </c>
      <c r="AK201" s="49">
        <v>1</v>
      </c>
      <c r="AL201" s="50">
        <v>0.91</v>
      </c>
      <c r="AM201" s="50">
        <v>0.96</v>
      </c>
      <c r="AN201" s="50">
        <v>1</v>
      </c>
      <c r="AO201" s="49">
        <v>0.74</v>
      </c>
      <c r="AP201" s="50">
        <v>0.96</v>
      </c>
      <c r="AQ201" s="50">
        <v>0.91</v>
      </c>
      <c r="AR201" s="49">
        <v>0.98</v>
      </c>
      <c r="AS201" s="50">
        <v>0.94</v>
      </c>
      <c r="AT201" s="50">
        <v>0.97</v>
      </c>
      <c r="AU201" s="50">
        <v>0.85</v>
      </c>
      <c r="AV201" s="50">
        <v>0.97</v>
      </c>
      <c r="AW201" s="49">
        <v>0.83</v>
      </c>
      <c r="AX201" s="50">
        <v>0.95</v>
      </c>
      <c r="AY201" s="49">
        <v>0.93</v>
      </c>
      <c r="AZ201" s="50">
        <v>0.95</v>
      </c>
      <c r="BA201" s="49">
        <v>0.92</v>
      </c>
      <c r="BB201" s="50">
        <v>0.9</v>
      </c>
      <c r="BC201" s="50">
        <v>0.96</v>
      </c>
      <c r="BD201" s="49">
        <v>0.89</v>
      </c>
      <c r="BE201" s="50">
        <v>0.87</v>
      </c>
      <c r="BF201" s="51">
        <v>0.93</v>
      </c>
    </row>
    <row r="202" spans="1:58" ht="24.95" customHeight="1">
      <c r="A202" s="6"/>
      <c r="B202" s="15" t="s">
        <v>235</v>
      </c>
      <c r="C202" s="49">
        <v>0.09</v>
      </c>
      <c r="D202" s="49">
        <v>0.03</v>
      </c>
      <c r="E202" s="50">
        <v>7.0000000000000007E-2</v>
      </c>
      <c r="F202" s="50">
        <v>0.17</v>
      </c>
      <c r="G202" s="49">
        <v>0.1</v>
      </c>
      <c r="H202" s="50">
        <v>0.09</v>
      </c>
      <c r="I202" s="49">
        <v>0.01</v>
      </c>
      <c r="J202" s="50">
        <v>0.03</v>
      </c>
      <c r="K202" s="50">
        <v>0.13</v>
      </c>
      <c r="L202" s="50">
        <v>0.17</v>
      </c>
      <c r="M202" s="49">
        <v>0.13</v>
      </c>
      <c r="N202" s="50">
        <v>0.03</v>
      </c>
      <c r="O202" s="49">
        <v>0.05</v>
      </c>
      <c r="P202" s="50">
        <v>0.12</v>
      </c>
      <c r="Q202" s="50">
        <v>0.12</v>
      </c>
      <c r="R202" s="50">
        <v>7.0000000000000007E-2</v>
      </c>
      <c r="S202" s="50">
        <v>0.09</v>
      </c>
      <c r="T202" s="50">
        <v>0.1</v>
      </c>
      <c r="U202" s="49">
        <v>0.02</v>
      </c>
      <c r="V202" s="50">
        <v>0.18</v>
      </c>
      <c r="W202" s="49">
        <v>0.05</v>
      </c>
      <c r="X202" s="50">
        <v>0.11</v>
      </c>
      <c r="Y202" s="50">
        <v>0.1</v>
      </c>
      <c r="Z202" s="49">
        <v>0.08</v>
      </c>
      <c r="AA202" s="50">
        <v>0.09</v>
      </c>
      <c r="AB202" s="50">
        <v>0.1</v>
      </c>
      <c r="AC202" s="50">
        <v>0.11</v>
      </c>
      <c r="AD202" s="49">
        <v>0.16</v>
      </c>
      <c r="AE202" s="50">
        <v>7.0000000000000007E-2</v>
      </c>
      <c r="AF202" s="50">
        <v>0.03</v>
      </c>
      <c r="AG202" s="50">
        <v>0.05</v>
      </c>
      <c r="AH202" s="49">
        <v>0.16</v>
      </c>
      <c r="AI202" s="50">
        <v>0.09</v>
      </c>
      <c r="AJ202" s="50">
        <v>0.06</v>
      </c>
      <c r="AK202" s="23" t="s">
        <v>152</v>
      </c>
      <c r="AL202" s="50">
        <v>0.09</v>
      </c>
      <c r="AM202" s="50">
        <v>0.04</v>
      </c>
      <c r="AN202" s="22" t="s">
        <v>152</v>
      </c>
      <c r="AO202" s="49">
        <v>0.26</v>
      </c>
      <c r="AP202" s="50">
        <v>0.04</v>
      </c>
      <c r="AQ202" s="50">
        <v>0.08</v>
      </c>
      <c r="AR202" s="49">
        <v>0.01</v>
      </c>
      <c r="AS202" s="50">
        <v>0.06</v>
      </c>
      <c r="AT202" s="50">
        <v>0.03</v>
      </c>
      <c r="AU202" s="50">
        <v>0.14000000000000001</v>
      </c>
      <c r="AV202" s="50">
        <v>0.03</v>
      </c>
      <c r="AW202" s="49">
        <v>0.16</v>
      </c>
      <c r="AX202" s="50">
        <v>0.05</v>
      </c>
      <c r="AY202" s="49">
        <v>7.0000000000000007E-2</v>
      </c>
      <c r="AZ202" s="50">
        <v>0.05</v>
      </c>
      <c r="BA202" s="49">
        <v>0.08</v>
      </c>
      <c r="BB202" s="50">
        <v>0.1</v>
      </c>
      <c r="BC202" s="50">
        <v>0.04</v>
      </c>
      <c r="BD202" s="49">
        <v>0.11</v>
      </c>
      <c r="BE202" s="50">
        <v>0.12</v>
      </c>
      <c r="BF202" s="51">
        <v>0.06</v>
      </c>
    </row>
    <row r="203" spans="1:58" ht="24.95" customHeight="1">
      <c r="A203" s="6"/>
      <c r="B203" s="15" t="s">
        <v>236</v>
      </c>
      <c r="C203" s="49">
        <v>0.81</v>
      </c>
      <c r="D203" s="49">
        <v>0.94</v>
      </c>
      <c r="E203" s="50">
        <v>0.86</v>
      </c>
      <c r="F203" s="50">
        <v>0.65</v>
      </c>
      <c r="G203" s="49">
        <v>0.79</v>
      </c>
      <c r="H203" s="50">
        <v>0.83</v>
      </c>
      <c r="I203" s="49">
        <v>0.98</v>
      </c>
      <c r="J203" s="50">
        <v>0.94</v>
      </c>
      <c r="K203" s="50">
        <v>0.72</v>
      </c>
      <c r="L203" s="50">
        <v>0.66</v>
      </c>
      <c r="M203" s="49">
        <v>0.74</v>
      </c>
      <c r="N203" s="50">
        <v>0.95</v>
      </c>
      <c r="O203" s="49">
        <v>0.9</v>
      </c>
      <c r="P203" s="50">
        <v>0.75</v>
      </c>
      <c r="Q203" s="50">
        <v>0.77</v>
      </c>
      <c r="R203" s="50">
        <v>0.86</v>
      </c>
      <c r="S203" s="50">
        <v>0.82</v>
      </c>
      <c r="T203" s="50">
        <v>0.81</v>
      </c>
      <c r="U203" s="49">
        <v>0.95</v>
      </c>
      <c r="V203" s="50">
        <v>0.63</v>
      </c>
      <c r="W203" s="49">
        <v>0.89</v>
      </c>
      <c r="X203" s="50">
        <v>0.77</v>
      </c>
      <c r="Y203" s="50">
        <v>0.79</v>
      </c>
      <c r="Z203" s="49">
        <v>0.82</v>
      </c>
      <c r="AA203" s="50">
        <v>0.82</v>
      </c>
      <c r="AB203" s="50">
        <v>0.8</v>
      </c>
      <c r="AC203" s="50">
        <v>0.78</v>
      </c>
      <c r="AD203" s="49">
        <v>0.66</v>
      </c>
      <c r="AE203" s="50">
        <v>0.86</v>
      </c>
      <c r="AF203" s="50">
        <v>0.94</v>
      </c>
      <c r="AG203" s="50">
        <v>0.91</v>
      </c>
      <c r="AH203" s="49">
        <v>0.68</v>
      </c>
      <c r="AI203" s="50">
        <v>0.83</v>
      </c>
      <c r="AJ203" s="50">
        <v>0.89</v>
      </c>
      <c r="AK203" s="49">
        <v>1</v>
      </c>
      <c r="AL203" s="50">
        <v>0.81</v>
      </c>
      <c r="AM203" s="50">
        <v>0.92</v>
      </c>
      <c r="AN203" s="50">
        <v>1</v>
      </c>
      <c r="AO203" s="49">
        <v>0.48</v>
      </c>
      <c r="AP203" s="50">
        <v>0.93</v>
      </c>
      <c r="AQ203" s="50">
        <v>0.83</v>
      </c>
      <c r="AR203" s="49">
        <v>0.97</v>
      </c>
      <c r="AS203" s="50">
        <v>0.88</v>
      </c>
      <c r="AT203" s="50">
        <v>0.94</v>
      </c>
      <c r="AU203" s="50">
        <v>0.71</v>
      </c>
      <c r="AV203" s="50">
        <v>0.93</v>
      </c>
      <c r="AW203" s="49">
        <v>0.67</v>
      </c>
      <c r="AX203" s="50">
        <v>0.9</v>
      </c>
      <c r="AY203" s="49">
        <v>0.86</v>
      </c>
      <c r="AZ203" s="50">
        <v>0.9</v>
      </c>
      <c r="BA203" s="49">
        <v>0.83</v>
      </c>
      <c r="BB203" s="50">
        <v>0.8</v>
      </c>
      <c r="BC203" s="50">
        <v>0.92</v>
      </c>
      <c r="BD203" s="49">
        <v>0.78</v>
      </c>
      <c r="BE203" s="50">
        <v>0.75</v>
      </c>
      <c r="BF203" s="51">
        <v>0.87</v>
      </c>
    </row>
    <row r="204" spans="1:58" ht="24.95" customHeight="1">
      <c r="A204" s="6"/>
      <c r="B204" s="15" t="s">
        <v>237</v>
      </c>
      <c r="C204" s="32">
        <v>0.7</v>
      </c>
      <c r="D204" s="32">
        <v>0.84</v>
      </c>
      <c r="E204" s="31">
        <v>0.72</v>
      </c>
      <c r="F204" s="31">
        <v>0.55000000000000004</v>
      </c>
      <c r="G204" s="32">
        <v>0.64</v>
      </c>
      <c r="H204" s="31">
        <v>0.75</v>
      </c>
      <c r="I204" s="32">
        <v>0.87</v>
      </c>
      <c r="J204" s="31">
        <v>0.8</v>
      </c>
      <c r="K204" s="31">
        <v>0.61</v>
      </c>
      <c r="L204" s="31">
        <v>0.57999999999999996</v>
      </c>
      <c r="M204" s="32">
        <v>0.62</v>
      </c>
      <c r="N204" s="31">
        <v>0.88</v>
      </c>
      <c r="O204" s="32">
        <v>0.83</v>
      </c>
      <c r="P204" s="31">
        <v>0.67</v>
      </c>
      <c r="Q204" s="31">
        <v>0.65</v>
      </c>
      <c r="R204" s="31">
        <v>0.62</v>
      </c>
      <c r="S204" s="31">
        <v>0.75</v>
      </c>
      <c r="T204" s="31">
        <v>0.64</v>
      </c>
      <c r="U204" s="32">
        <v>0.83</v>
      </c>
      <c r="V204" s="31">
        <v>0.54</v>
      </c>
      <c r="W204" s="32">
        <v>0.76</v>
      </c>
      <c r="X204" s="31">
        <v>0.66</v>
      </c>
      <c r="Y204" s="31">
        <v>0.69</v>
      </c>
      <c r="Z204" s="32">
        <v>0.71</v>
      </c>
      <c r="AA204" s="31">
        <v>0.67</v>
      </c>
      <c r="AB204" s="31">
        <v>0.72</v>
      </c>
      <c r="AC204" s="31">
        <v>0.7</v>
      </c>
      <c r="AD204" s="32">
        <v>0.56000000000000005</v>
      </c>
      <c r="AE204" s="31">
        <v>0.73</v>
      </c>
      <c r="AF204" s="31">
        <v>0.86</v>
      </c>
      <c r="AG204" s="31">
        <v>0.8</v>
      </c>
      <c r="AH204" s="32">
        <v>0.56999999999999995</v>
      </c>
      <c r="AI204" s="31">
        <v>0.63</v>
      </c>
      <c r="AJ204" s="31">
        <v>0.83</v>
      </c>
      <c r="AK204" s="32">
        <v>1</v>
      </c>
      <c r="AL204" s="31">
        <v>0.6</v>
      </c>
      <c r="AM204" s="31">
        <v>0.85</v>
      </c>
      <c r="AN204" s="31">
        <v>0.79</v>
      </c>
      <c r="AO204" s="32">
        <v>0.5</v>
      </c>
      <c r="AP204" s="31">
        <v>0.84</v>
      </c>
      <c r="AQ204" s="31">
        <v>0.71</v>
      </c>
      <c r="AR204" s="32">
        <v>0.87</v>
      </c>
      <c r="AS204" s="31">
        <v>0.75</v>
      </c>
      <c r="AT204" s="31">
        <v>0.83</v>
      </c>
      <c r="AU204" s="31">
        <v>0.51</v>
      </c>
      <c r="AV204" s="31">
        <v>0.83</v>
      </c>
      <c r="AW204" s="32">
        <v>0.53</v>
      </c>
      <c r="AX204" s="31">
        <v>0.8</v>
      </c>
      <c r="AY204" s="32">
        <v>0.74</v>
      </c>
      <c r="AZ204" s="31">
        <v>0.83</v>
      </c>
      <c r="BA204" s="32">
        <v>0.74</v>
      </c>
      <c r="BB204" s="31">
        <v>0.69</v>
      </c>
      <c r="BC204" s="31">
        <v>0.82</v>
      </c>
      <c r="BD204" s="32">
        <v>0.62</v>
      </c>
      <c r="BE204" s="31">
        <v>0.62</v>
      </c>
      <c r="BF204" s="34">
        <v>0.82</v>
      </c>
    </row>
    <row r="205" spans="1:58" ht="24.95" customHeight="1">
      <c r="A205" s="6"/>
      <c r="B205" s="15" t="s">
        <v>238</v>
      </c>
      <c r="C205" s="32">
        <v>0.2</v>
      </c>
      <c r="D205" s="32">
        <v>0.12</v>
      </c>
      <c r="E205" s="31">
        <v>0.2</v>
      </c>
      <c r="F205" s="31">
        <v>0.27</v>
      </c>
      <c r="G205" s="32">
        <v>0.25</v>
      </c>
      <c r="H205" s="31">
        <v>0.16</v>
      </c>
      <c r="I205" s="32">
        <v>0.12</v>
      </c>
      <c r="J205" s="31">
        <v>0.17</v>
      </c>
      <c r="K205" s="31">
        <v>0.24</v>
      </c>
      <c r="L205" s="31">
        <v>0.25</v>
      </c>
      <c r="M205" s="32">
        <v>0.25</v>
      </c>
      <c r="N205" s="31">
        <v>0.09</v>
      </c>
      <c r="O205" s="32">
        <v>0.11</v>
      </c>
      <c r="P205" s="31">
        <v>0.2</v>
      </c>
      <c r="Q205" s="31">
        <v>0.23</v>
      </c>
      <c r="R205" s="31">
        <v>0.31</v>
      </c>
      <c r="S205" s="31">
        <v>0.16</v>
      </c>
      <c r="T205" s="31">
        <v>0.26</v>
      </c>
      <c r="U205" s="32">
        <v>0.14000000000000001</v>
      </c>
      <c r="V205" s="31">
        <v>0.27</v>
      </c>
      <c r="W205" s="32">
        <v>0.18</v>
      </c>
      <c r="X205" s="31">
        <v>0.22</v>
      </c>
      <c r="Y205" s="31">
        <v>0.2</v>
      </c>
      <c r="Z205" s="32">
        <v>0.2</v>
      </c>
      <c r="AA205" s="31">
        <v>0.24</v>
      </c>
      <c r="AB205" s="31">
        <v>0.18</v>
      </c>
      <c r="AC205" s="31">
        <v>0.19</v>
      </c>
      <c r="AD205" s="32">
        <v>0.27</v>
      </c>
      <c r="AE205" s="31">
        <v>0.2</v>
      </c>
      <c r="AF205" s="31">
        <v>0.11</v>
      </c>
      <c r="AG205" s="31">
        <v>0.15</v>
      </c>
      <c r="AH205" s="32">
        <v>0.26</v>
      </c>
      <c r="AI205" s="31">
        <v>0.28000000000000003</v>
      </c>
      <c r="AJ205" s="31">
        <v>0.11</v>
      </c>
      <c r="AK205" s="32" t="s">
        <v>152</v>
      </c>
      <c r="AL205" s="31">
        <v>0.31</v>
      </c>
      <c r="AM205" s="31">
        <v>0.11</v>
      </c>
      <c r="AN205" s="31">
        <v>0.21</v>
      </c>
      <c r="AO205" s="32">
        <v>0.23</v>
      </c>
      <c r="AP205" s="31">
        <v>0.13</v>
      </c>
      <c r="AQ205" s="31">
        <v>0.21</v>
      </c>
      <c r="AR205" s="32">
        <v>0.11</v>
      </c>
      <c r="AS205" s="31">
        <v>0.19</v>
      </c>
      <c r="AT205" s="31">
        <v>0.14000000000000001</v>
      </c>
      <c r="AU205" s="31">
        <v>0.34</v>
      </c>
      <c r="AV205" s="31">
        <v>0.13</v>
      </c>
      <c r="AW205" s="32">
        <v>0.3</v>
      </c>
      <c r="AX205" s="31">
        <v>0.14000000000000001</v>
      </c>
      <c r="AY205" s="32">
        <v>0.19</v>
      </c>
      <c r="AZ205" s="31">
        <v>0.13</v>
      </c>
      <c r="BA205" s="32">
        <v>0.18</v>
      </c>
      <c r="BB205" s="31">
        <v>0.21</v>
      </c>
      <c r="BC205" s="31">
        <v>0.14000000000000001</v>
      </c>
      <c r="BD205" s="32">
        <v>0.27</v>
      </c>
      <c r="BE205" s="31">
        <v>0.25</v>
      </c>
      <c r="BF205" s="34">
        <v>0.12</v>
      </c>
    </row>
    <row r="206" spans="1:58" ht="24.95" customHeight="1">
      <c r="A206" s="6"/>
      <c r="B206" s="15" t="s">
        <v>239</v>
      </c>
      <c r="C206" s="32">
        <v>0.06</v>
      </c>
      <c r="D206" s="32">
        <v>0.01</v>
      </c>
      <c r="E206" s="31">
        <v>0.03</v>
      </c>
      <c r="F206" s="31">
        <v>0.11</v>
      </c>
      <c r="G206" s="32">
        <v>0.05</v>
      </c>
      <c r="H206" s="31">
        <v>0.06</v>
      </c>
      <c r="I206" s="32">
        <v>0.01</v>
      </c>
      <c r="J206" s="31">
        <v>0.01</v>
      </c>
      <c r="K206" s="31">
        <v>0.06</v>
      </c>
      <c r="L206" s="31">
        <v>0.12</v>
      </c>
      <c r="M206" s="32">
        <v>0.08</v>
      </c>
      <c r="N206" s="31">
        <v>0.01</v>
      </c>
      <c r="O206" s="32">
        <v>0.02</v>
      </c>
      <c r="P206" s="31">
        <v>0.06</v>
      </c>
      <c r="Q206" s="31">
        <v>0.1</v>
      </c>
      <c r="R206" s="31">
        <v>0.04</v>
      </c>
      <c r="S206" s="31">
        <v>0.04</v>
      </c>
      <c r="T206" s="31">
        <v>7.0000000000000007E-2</v>
      </c>
      <c r="U206" s="32">
        <v>0.01</v>
      </c>
      <c r="V206" s="31">
        <v>0.11</v>
      </c>
      <c r="W206" s="32">
        <v>0.01</v>
      </c>
      <c r="X206" s="31">
        <v>0.06</v>
      </c>
      <c r="Y206" s="31">
        <v>7.0000000000000007E-2</v>
      </c>
      <c r="Z206" s="32">
        <v>0.04</v>
      </c>
      <c r="AA206" s="31">
        <v>0.04</v>
      </c>
      <c r="AB206" s="31">
        <v>0.08</v>
      </c>
      <c r="AC206" s="31">
        <v>0.08</v>
      </c>
      <c r="AD206" s="32">
        <v>0.11</v>
      </c>
      <c r="AE206" s="31">
        <v>0.03</v>
      </c>
      <c r="AF206" s="31">
        <v>0.01</v>
      </c>
      <c r="AG206" s="31">
        <v>0.02</v>
      </c>
      <c r="AH206" s="32">
        <v>0.1</v>
      </c>
      <c r="AI206" s="31">
        <v>0.05</v>
      </c>
      <c r="AJ206" s="31">
        <v>0.03</v>
      </c>
      <c r="AK206" s="32" t="s">
        <v>152</v>
      </c>
      <c r="AL206" s="31">
        <v>7.0000000000000007E-2</v>
      </c>
      <c r="AM206" s="31">
        <v>0.02</v>
      </c>
      <c r="AN206" s="31" t="s">
        <v>152</v>
      </c>
      <c r="AO206" s="32">
        <v>0.2</v>
      </c>
      <c r="AP206" s="31">
        <v>0.01</v>
      </c>
      <c r="AQ206" s="31">
        <v>0.04</v>
      </c>
      <c r="AR206" s="32">
        <v>0</v>
      </c>
      <c r="AS206" s="31">
        <v>0.04</v>
      </c>
      <c r="AT206" s="31">
        <v>0.02</v>
      </c>
      <c r="AU206" s="31">
        <v>0.09</v>
      </c>
      <c r="AV206" s="31">
        <v>0.02</v>
      </c>
      <c r="AW206" s="32">
        <v>0.1</v>
      </c>
      <c r="AX206" s="31">
        <v>0.04</v>
      </c>
      <c r="AY206" s="32">
        <v>0.04</v>
      </c>
      <c r="AZ206" s="31">
        <v>0.04</v>
      </c>
      <c r="BA206" s="32">
        <v>0.03</v>
      </c>
      <c r="BB206" s="31">
        <v>0.06</v>
      </c>
      <c r="BC206" s="31">
        <v>0.01</v>
      </c>
      <c r="BD206" s="32">
        <v>7.0000000000000007E-2</v>
      </c>
      <c r="BE206" s="31">
        <v>7.0000000000000007E-2</v>
      </c>
      <c r="BF206" s="34">
        <v>0.03</v>
      </c>
    </row>
    <row r="207" spans="1:58" ht="24.95" customHeight="1">
      <c r="A207" s="6"/>
      <c r="B207" s="15" t="s">
        <v>240</v>
      </c>
      <c r="C207" s="32">
        <v>0.04</v>
      </c>
      <c r="D207" s="32">
        <v>0.02</v>
      </c>
      <c r="E207" s="31">
        <v>0.03</v>
      </c>
      <c r="F207" s="31">
        <v>0.05</v>
      </c>
      <c r="G207" s="32">
        <v>0.05</v>
      </c>
      <c r="H207" s="31">
        <v>0.02</v>
      </c>
      <c r="I207" s="32" t="s">
        <v>152</v>
      </c>
      <c r="J207" s="31">
        <v>0.02</v>
      </c>
      <c r="K207" s="31">
        <v>7.0000000000000007E-2</v>
      </c>
      <c r="L207" s="31">
        <v>0.05</v>
      </c>
      <c r="M207" s="32">
        <v>0.04</v>
      </c>
      <c r="N207" s="31">
        <v>0.02</v>
      </c>
      <c r="O207" s="32">
        <v>0.03</v>
      </c>
      <c r="P207" s="31">
        <v>0.06</v>
      </c>
      <c r="Q207" s="31">
        <v>0.02</v>
      </c>
      <c r="R207" s="31">
        <v>0.02</v>
      </c>
      <c r="S207" s="31">
        <v>0.05</v>
      </c>
      <c r="T207" s="31">
        <v>0.02</v>
      </c>
      <c r="U207" s="32">
        <v>0.01</v>
      </c>
      <c r="V207" s="31">
        <v>0.06</v>
      </c>
      <c r="W207" s="32">
        <v>0.03</v>
      </c>
      <c r="X207" s="31">
        <v>0.05</v>
      </c>
      <c r="Y207" s="31">
        <v>0.03</v>
      </c>
      <c r="Z207" s="32">
        <v>0.04</v>
      </c>
      <c r="AA207" s="31">
        <v>0.05</v>
      </c>
      <c r="AB207" s="31">
        <v>0.02</v>
      </c>
      <c r="AC207" s="31">
        <v>0.03</v>
      </c>
      <c r="AD207" s="32">
        <v>0.05</v>
      </c>
      <c r="AE207" s="31">
        <v>0.04</v>
      </c>
      <c r="AF207" s="31">
        <v>0.02</v>
      </c>
      <c r="AG207" s="31">
        <v>0.03</v>
      </c>
      <c r="AH207" s="32">
        <v>0.05</v>
      </c>
      <c r="AI207" s="31">
        <v>0.04</v>
      </c>
      <c r="AJ207" s="31">
        <v>0.02</v>
      </c>
      <c r="AK207" s="32" t="s">
        <v>152</v>
      </c>
      <c r="AL207" s="31">
        <v>0.03</v>
      </c>
      <c r="AM207" s="31">
        <v>0.02</v>
      </c>
      <c r="AN207" s="31" t="s">
        <v>152</v>
      </c>
      <c r="AO207" s="32">
        <v>7.0000000000000007E-2</v>
      </c>
      <c r="AP207" s="31">
        <v>0.02</v>
      </c>
      <c r="AQ207" s="31">
        <v>0.04</v>
      </c>
      <c r="AR207" s="32">
        <v>0.01</v>
      </c>
      <c r="AS207" s="31">
        <v>0.02</v>
      </c>
      <c r="AT207" s="31">
        <v>0.01</v>
      </c>
      <c r="AU207" s="31">
        <v>0.05</v>
      </c>
      <c r="AV207" s="31">
        <v>0.02</v>
      </c>
      <c r="AW207" s="32">
        <v>0.06</v>
      </c>
      <c r="AX207" s="31">
        <v>0.01</v>
      </c>
      <c r="AY207" s="32">
        <v>0.03</v>
      </c>
      <c r="AZ207" s="31">
        <v>0.01</v>
      </c>
      <c r="BA207" s="32">
        <v>0.05</v>
      </c>
      <c r="BB207" s="31">
        <v>0.03</v>
      </c>
      <c r="BC207" s="31">
        <v>0.03</v>
      </c>
      <c r="BD207" s="32">
        <v>0.04</v>
      </c>
      <c r="BE207" s="31">
        <v>0.05</v>
      </c>
      <c r="BF207" s="34">
        <v>0.03</v>
      </c>
    </row>
    <row r="208" spans="1:58" ht="24.95" customHeight="1">
      <c r="A208" s="8"/>
      <c r="B208" s="15" t="s">
        <v>157</v>
      </c>
      <c r="C208" s="39">
        <v>0.01</v>
      </c>
      <c r="D208" s="39" t="s">
        <v>152</v>
      </c>
      <c r="E208" s="35">
        <v>0.01</v>
      </c>
      <c r="F208" s="35">
        <v>0.01</v>
      </c>
      <c r="G208" s="39">
        <v>0.01</v>
      </c>
      <c r="H208" s="35" t="s">
        <v>152</v>
      </c>
      <c r="I208" s="39" t="s">
        <v>152</v>
      </c>
      <c r="J208" s="35" t="s">
        <v>152</v>
      </c>
      <c r="K208" s="35">
        <v>0.02</v>
      </c>
      <c r="L208" s="35">
        <v>0.01</v>
      </c>
      <c r="M208" s="39">
        <v>0.01</v>
      </c>
      <c r="N208" s="35" t="s">
        <v>152</v>
      </c>
      <c r="O208" s="39" t="s">
        <v>152</v>
      </c>
      <c r="P208" s="35">
        <v>0.01</v>
      </c>
      <c r="Q208" s="35" t="s">
        <v>152</v>
      </c>
      <c r="R208" s="35" t="s">
        <v>152</v>
      </c>
      <c r="S208" s="35">
        <v>0.01</v>
      </c>
      <c r="T208" s="35" t="s">
        <v>152</v>
      </c>
      <c r="U208" s="39" t="s">
        <v>152</v>
      </c>
      <c r="V208" s="35">
        <v>0.01</v>
      </c>
      <c r="W208" s="39">
        <v>0.02</v>
      </c>
      <c r="X208" s="35">
        <v>0.01</v>
      </c>
      <c r="Y208" s="35" t="s">
        <v>152</v>
      </c>
      <c r="Z208" s="39">
        <v>0.01</v>
      </c>
      <c r="AA208" s="35" t="s">
        <v>152</v>
      </c>
      <c r="AB208" s="35" t="s">
        <v>152</v>
      </c>
      <c r="AC208" s="35" t="s">
        <v>152</v>
      </c>
      <c r="AD208" s="39">
        <v>0.01</v>
      </c>
      <c r="AE208" s="35" t="s">
        <v>152</v>
      </c>
      <c r="AF208" s="35">
        <v>0.01</v>
      </c>
      <c r="AG208" s="35">
        <v>0</v>
      </c>
      <c r="AH208" s="39">
        <v>0.01</v>
      </c>
      <c r="AI208" s="35" t="s">
        <v>152</v>
      </c>
      <c r="AJ208" s="35">
        <v>0</v>
      </c>
      <c r="AK208" s="39" t="s">
        <v>152</v>
      </c>
      <c r="AL208" s="35" t="s">
        <v>152</v>
      </c>
      <c r="AM208" s="35" t="s">
        <v>152</v>
      </c>
      <c r="AN208" s="35" t="s">
        <v>152</v>
      </c>
      <c r="AO208" s="39" t="s">
        <v>152</v>
      </c>
      <c r="AP208" s="35" t="s">
        <v>152</v>
      </c>
      <c r="AQ208" s="35">
        <v>0</v>
      </c>
      <c r="AR208" s="39">
        <v>0</v>
      </c>
      <c r="AS208" s="35" t="s">
        <v>152</v>
      </c>
      <c r="AT208" s="35">
        <v>0</v>
      </c>
      <c r="AU208" s="35">
        <v>0.01</v>
      </c>
      <c r="AV208" s="35" t="s">
        <v>152</v>
      </c>
      <c r="AW208" s="39">
        <v>0.02</v>
      </c>
      <c r="AX208" s="35" t="s">
        <v>152</v>
      </c>
      <c r="AY208" s="39">
        <v>0</v>
      </c>
      <c r="AZ208" s="35" t="s">
        <v>152</v>
      </c>
      <c r="BA208" s="39" t="s">
        <v>152</v>
      </c>
      <c r="BB208" s="35">
        <v>0.01</v>
      </c>
      <c r="BC208" s="35" t="s">
        <v>152</v>
      </c>
      <c r="BD208" s="39" t="s">
        <v>152</v>
      </c>
      <c r="BE208" s="35">
        <v>0.01</v>
      </c>
      <c r="BF208" s="38">
        <v>0</v>
      </c>
    </row>
    <row r="210" spans="1:58" ht="24.95" customHeight="1">
      <c r="A210" s="1"/>
      <c r="B210" s="1" t="s">
        <v>27</v>
      </c>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row>
    <row r="211" spans="1:58" ht="24.9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row>
    <row r="212" spans="1:58" ht="24.95" customHeight="1">
      <c r="A212" s="2" t="s">
        <v>75</v>
      </c>
      <c r="B212" s="3"/>
      <c r="C212" s="69" t="s">
        <v>74</v>
      </c>
      <c r="D212" s="66" t="s">
        <v>76</v>
      </c>
      <c r="E212" s="68"/>
      <c r="F212" s="67"/>
      <c r="G212" s="66" t="s">
        <v>77</v>
      </c>
      <c r="H212" s="67"/>
      <c r="I212" s="66" t="s">
        <v>78</v>
      </c>
      <c r="J212" s="68"/>
      <c r="K212" s="68"/>
      <c r="L212" s="67"/>
      <c r="M212" s="66" t="s">
        <v>79</v>
      </c>
      <c r="N212" s="67"/>
      <c r="O212" s="66" t="s">
        <v>80</v>
      </c>
      <c r="P212" s="68"/>
      <c r="Q212" s="68"/>
      <c r="R212" s="68"/>
      <c r="S212" s="68"/>
      <c r="T212" s="67"/>
      <c r="U212" s="66" t="s">
        <v>81</v>
      </c>
      <c r="V212" s="67"/>
      <c r="W212" s="66" t="s">
        <v>82</v>
      </c>
      <c r="X212" s="68"/>
      <c r="Y212" s="67"/>
      <c r="Z212" s="66" t="s">
        <v>83</v>
      </c>
      <c r="AA212" s="68"/>
      <c r="AB212" s="68"/>
      <c r="AC212" s="67"/>
      <c r="AD212" s="66" t="s">
        <v>84</v>
      </c>
      <c r="AE212" s="68"/>
      <c r="AF212" s="68"/>
      <c r="AG212" s="67"/>
      <c r="AH212" s="66" t="s">
        <v>85</v>
      </c>
      <c r="AI212" s="68"/>
      <c r="AJ212" s="67"/>
      <c r="AK212" s="66" t="s">
        <v>86</v>
      </c>
      <c r="AL212" s="68"/>
      <c r="AM212" s="68"/>
      <c r="AN212" s="67"/>
      <c r="AO212" s="66" t="s">
        <v>87</v>
      </c>
      <c r="AP212" s="68"/>
      <c r="AQ212" s="67"/>
      <c r="AR212" s="66" t="s">
        <v>88</v>
      </c>
      <c r="AS212" s="68"/>
      <c r="AT212" s="68"/>
      <c r="AU212" s="67"/>
      <c r="AV212" s="65" t="s">
        <v>89</v>
      </c>
      <c r="AW212" s="66" t="s">
        <v>90</v>
      </c>
      <c r="AX212" s="67"/>
      <c r="AY212" s="66" t="s">
        <v>91</v>
      </c>
      <c r="AZ212" s="67"/>
      <c r="BA212" s="66" t="s">
        <v>92</v>
      </c>
      <c r="BB212" s="68"/>
      <c r="BC212" s="67"/>
      <c r="BD212" s="66" t="s">
        <v>93</v>
      </c>
      <c r="BE212" s="68"/>
      <c r="BF212" s="67"/>
    </row>
    <row r="213" spans="1:58" ht="24.95" customHeight="1">
      <c r="A213" s="5"/>
      <c r="B213" s="4"/>
      <c r="C213" s="11" t="s">
        <v>94</v>
      </c>
      <c r="D213" s="11" t="s">
        <v>95</v>
      </c>
      <c r="E213" s="10" t="s">
        <v>96</v>
      </c>
      <c r="F213" s="10" t="s">
        <v>97</v>
      </c>
      <c r="G213" s="11" t="s">
        <v>98</v>
      </c>
      <c r="H213" s="10" t="s">
        <v>99</v>
      </c>
      <c r="I213" s="11" t="s">
        <v>100</v>
      </c>
      <c r="J213" s="10" t="s">
        <v>101</v>
      </c>
      <c r="K213" s="10" t="s">
        <v>102</v>
      </c>
      <c r="L213" s="10" t="s">
        <v>103</v>
      </c>
      <c r="M213" s="11" t="s">
        <v>104</v>
      </c>
      <c r="N213" s="10" t="s">
        <v>105</v>
      </c>
      <c r="O213" s="11" t="s">
        <v>106</v>
      </c>
      <c r="P213" s="10" t="s">
        <v>107</v>
      </c>
      <c r="Q213" s="10" t="s">
        <v>108</v>
      </c>
      <c r="R213" s="10" t="s">
        <v>109</v>
      </c>
      <c r="S213" s="10" t="s">
        <v>110</v>
      </c>
      <c r="T213" s="10" t="s">
        <v>111</v>
      </c>
      <c r="U213" s="11" t="s">
        <v>112</v>
      </c>
      <c r="V213" s="10" t="s">
        <v>113</v>
      </c>
      <c r="W213" s="11" t="s">
        <v>114</v>
      </c>
      <c r="X213" s="10" t="s">
        <v>115</v>
      </c>
      <c r="Y213" s="10" t="s">
        <v>116</v>
      </c>
      <c r="Z213" s="11" t="s">
        <v>117</v>
      </c>
      <c r="AA213" s="10" t="s">
        <v>118</v>
      </c>
      <c r="AB213" s="10" t="s">
        <v>119</v>
      </c>
      <c r="AC213" s="10" t="s">
        <v>120</v>
      </c>
      <c r="AD213" s="11" t="s">
        <v>121</v>
      </c>
      <c r="AE213" s="10" t="s">
        <v>122</v>
      </c>
      <c r="AF213" s="10" t="s">
        <v>123</v>
      </c>
      <c r="AG213" s="10" t="s">
        <v>124</v>
      </c>
      <c r="AH213" s="11" t="s">
        <v>125</v>
      </c>
      <c r="AI213" s="10" t="s">
        <v>126</v>
      </c>
      <c r="AJ213" s="10" t="s">
        <v>127</v>
      </c>
      <c r="AK213" s="11" t="s">
        <v>128</v>
      </c>
      <c r="AL213" s="10" t="s">
        <v>129</v>
      </c>
      <c r="AM213" s="10" t="s">
        <v>130</v>
      </c>
      <c r="AN213" s="10" t="s">
        <v>131</v>
      </c>
      <c r="AO213" s="11" t="s">
        <v>132</v>
      </c>
      <c r="AP213" s="10" t="s">
        <v>133</v>
      </c>
      <c r="AQ213" s="10" t="s">
        <v>134</v>
      </c>
      <c r="AR213" s="11" t="s">
        <v>135</v>
      </c>
      <c r="AS213" s="10" t="s">
        <v>136</v>
      </c>
      <c r="AT213" s="10" t="s">
        <v>137</v>
      </c>
      <c r="AU213" s="10" t="s">
        <v>138</v>
      </c>
      <c r="AV213" s="10" t="s">
        <v>139</v>
      </c>
      <c r="AW213" s="11" t="s">
        <v>140</v>
      </c>
      <c r="AX213" s="10" t="s">
        <v>141</v>
      </c>
      <c r="AY213" s="11" t="s">
        <v>142</v>
      </c>
      <c r="AZ213" s="10" t="s">
        <v>143</v>
      </c>
      <c r="BA213" s="11" t="s">
        <v>144</v>
      </c>
      <c r="BB213" s="10" t="s">
        <v>145</v>
      </c>
      <c r="BC213" s="10" t="s">
        <v>146</v>
      </c>
      <c r="BD213" s="11" t="s">
        <v>147</v>
      </c>
      <c r="BE213" s="10" t="s">
        <v>148</v>
      </c>
      <c r="BF213" s="12" t="s">
        <v>149</v>
      </c>
    </row>
    <row r="214" spans="1:58" ht="24.95" customHeight="1">
      <c r="A214" s="7" t="s">
        <v>27</v>
      </c>
      <c r="B214" s="15" t="s">
        <v>150</v>
      </c>
      <c r="C214" s="17">
        <v>602</v>
      </c>
      <c r="D214" s="17">
        <v>217</v>
      </c>
      <c r="E214" s="16">
        <v>131</v>
      </c>
      <c r="F214" s="16">
        <v>229</v>
      </c>
      <c r="G214" s="17">
        <v>271</v>
      </c>
      <c r="H214" s="16">
        <v>326</v>
      </c>
      <c r="I214" s="17">
        <v>119</v>
      </c>
      <c r="J214" s="16">
        <v>158</v>
      </c>
      <c r="K214" s="16">
        <v>157</v>
      </c>
      <c r="L214" s="16">
        <v>168</v>
      </c>
      <c r="M214" s="17">
        <v>361</v>
      </c>
      <c r="N214" s="16">
        <v>186</v>
      </c>
      <c r="O214" s="17">
        <v>163</v>
      </c>
      <c r="P214" s="16">
        <v>187</v>
      </c>
      <c r="Q214" s="16">
        <v>150</v>
      </c>
      <c r="R214" s="16">
        <v>99</v>
      </c>
      <c r="S214" s="16">
        <v>349</v>
      </c>
      <c r="T214" s="16">
        <v>250</v>
      </c>
      <c r="U214" s="17">
        <v>258</v>
      </c>
      <c r="V214" s="16">
        <v>265</v>
      </c>
      <c r="W214" s="17">
        <v>151</v>
      </c>
      <c r="X214" s="16">
        <v>183</v>
      </c>
      <c r="Y214" s="16">
        <v>268</v>
      </c>
      <c r="Z214" s="17">
        <v>286</v>
      </c>
      <c r="AA214" s="16">
        <v>102</v>
      </c>
      <c r="AB214" s="16">
        <v>125</v>
      </c>
      <c r="AC214" s="16">
        <v>90</v>
      </c>
      <c r="AD214" s="17">
        <v>239</v>
      </c>
      <c r="AE214" s="16">
        <v>160</v>
      </c>
      <c r="AF214" s="16">
        <v>194</v>
      </c>
      <c r="AG214" s="16">
        <v>353</v>
      </c>
      <c r="AH214" s="17">
        <v>171</v>
      </c>
      <c r="AI214" s="16">
        <v>161</v>
      </c>
      <c r="AJ214" s="16">
        <v>256</v>
      </c>
      <c r="AK214" s="17">
        <v>423</v>
      </c>
      <c r="AL214" s="16">
        <v>177</v>
      </c>
      <c r="AM214" s="16">
        <v>235</v>
      </c>
      <c r="AN214" s="16">
        <v>385</v>
      </c>
      <c r="AO214" s="17">
        <v>102</v>
      </c>
      <c r="AP214" s="16">
        <v>190</v>
      </c>
      <c r="AQ214" s="16">
        <v>258</v>
      </c>
      <c r="AR214" s="17">
        <v>253</v>
      </c>
      <c r="AS214" s="16">
        <v>126</v>
      </c>
      <c r="AT214" s="16">
        <v>379</v>
      </c>
      <c r="AU214" s="16">
        <v>179</v>
      </c>
      <c r="AV214" s="16">
        <v>270</v>
      </c>
      <c r="AW214" s="17">
        <v>220</v>
      </c>
      <c r="AX214" s="16">
        <v>316</v>
      </c>
      <c r="AY214" s="17">
        <v>495</v>
      </c>
      <c r="AZ214" s="16">
        <v>177</v>
      </c>
      <c r="BA214" s="17">
        <v>144</v>
      </c>
      <c r="BB214" s="16">
        <v>451</v>
      </c>
      <c r="BC214" s="16">
        <v>48</v>
      </c>
      <c r="BD214" s="17">
        <v>138</v>
      </c>
      <c r="BE214" s="16">
        <v>211</v>
      </c>
      <c r="BF214" s="18">
        <v>235</v>
      </c>
    </row>
    <row r="215" spans="1:58" ht="24.95" customHeight="1">
      <c r="A215" s="6"/>
      <c r="B215" s="15"/>
      <c r="C215" s="23"/>
      <c r="D215" s="23"/>
      <c r="E215" s="22"/>
      <c r="F215" s="22"/>
      <c r="G215" s="23"/>
      <c r="H215" s="22"/>
      <c r="I215" s="23"/>
      <c r="J215" s="22"/>
      <c r="K215" s="22"/>
      <c r="L215" s="22"/>
      <c r="M215" s="23"/>
      <c r="N215" s="22"/>
      <c r="O215" s="23"/>
      <c r="P215" s="22"/>
      <c r="Q215" s="22"/>
      <c r="R215" s="22"/>
      <c r="S215" s="22"/>
      <c r="T215" s="22"/>
      <c r="U215" s="23"/>
      <c r="V215" s="22"/>
      <c r="W215" s="23"/>
      <c r="X215" s="22"/>
      <c r="Y215" s="22"/>
      <c r="Z215" s="23"/>
      <c r="AA215" s="22"/>
      <c r="AB215" s="22"/>
      <c r="AC215" s="22"/>
      <c r="AD215" s="23"/>
      <c r="AE215" s="22"/>
      <c r="AF215" s="22"/>
      <c r="AG215" s="22"/>
      <c r="AH215" s="23"/>
      <c r="AI215" s="22"/>
      <c r="AJ215" s="22"/>
      <c r="AK215" s="23"/>
      <c r="AL215" s="22"/>
      <c r="AM215" s="22"/>
      <c r="AN215" s="22"/>
      <c r="AO215" s="23"/>
      <c r="AP215" s="22"/>
      <c r="AQ215" s="22"/>
      <c r="AR215" s="23"/>
      <c r="AS215" s="22"/>
      <c r="AT215" s="22"/>
      <c r="AU215" s="22"/>
      <c r="AV215" s="22"/>
      <c r="AW215" s="23"/>
      <c r="AX215" s="22"/>
      <c r="AY215" s="23"/>
      <c r="AZ215" s="22"/>
      <c r="BA215" s="23"/>
      <c r="BB215" s="22"/>
      <c r="BC215" s="22"/>
      <c r="BD215" s="23"/>
      <c r="BE215" s="22"/>
      <c r="BF215" s="25"/>
    </row>
    <row r="216" spans="1:58" ht="24.95" customHeight="1">
      <c r="A216" s="6"/>
      <c r="B216" s="15" t="s">
        <v>234</v>
      </c>
      <c r="C216" s="49">
        <v>0.8</v>
      </c>
      <c r="D216" s="49">
        <v>0.92</v>
      </c>
      <c r="E216" s="50">
        <v>0.85</v>
      </c>
      <c r="F216" s="50">
        <v>0.64</v>
      </c>
      <c r="G216" s="49">
        <v>0.75</v>
      </c>
      <c r="H216" s="50">
        <v>0.83</v>
      </c>
      <c r="I216" s="49">
        <v>0.97</v>
      </c>
      <c r="J216" s="50">
        <v>0.82</v>
      </c>
      <c r="K216" s="50">
        <v>0.8</v>
      </c>
      <c r="L216" s="50">
        <v>0.64</v>
      </c>
      <c r="M216" s="49">
        <v>0.71</v>
      </c>
      <c r="N216" s="50">
        <v>0.96</v>
      </c>
      <c r="O216" s="49">
        <v>0.85</v>
      </c>
      <c r="P216" s="50">
        <v>0.8</v>
      </c>
      <c r="Q216" s="50">
        <v>0.75</v>
      </c>
      <c r="R216" s="50">
        <v>0.78</v>
      </c>
      <c r="S216" s="50">
        <v>0.82</v>
      </c>
      <c r="T216" s="50">
        <v>0.76</v>
      </c>
      <c r="U216" s="49">
        <v>0.94</v>
      </c>
      <c r="V216" s="50">
        <v>0.64</v>
      </c>
      <c r="W216" s="49">
        <v>0.85</v>
      </c>
      <c r="X216" s="50">
        <v>0.8</v>
      </c>
      <c r="Y216" s="50">
        <v>0.77</v>
      </c>
      <c r="Z216" s="49">
        <v>0.82</v>
      </c>
      <c r="AA216" s="50">
        <v>0.74</v>
      </c>
      <c r="AB216" s="50">
        <v>0.82</v>
      </c>
      <c r="AC216" s="50">
        <v>0.76</v>
      </c>
      <c r="AD216" s="49">
        <v>0.67</v>
      </c>
      <c r="AE216" s="50">
        <v>0.81</v>
      </c>
      <c r="AF216" s="50">
        <v>0.94</v>
      </c>
      <c r="AG216" s="50">
        <v>0.88</v>
      </c>
      <c r="AH216" s="49">
        <v>0.73</v>
      </c>
      <c r="AI216" s="50">
        <v>0.77</v>
      </c>
      <c r="AJ216" s="50">
        <v>0.86</v>
      </c>
      <c r="AK216" s="49">
        <v>0.89</v>
      </c>
      <c r="AL216" s="50">
        <v>0.79</v>
      </c>
      <c r="AM216" s="50">
        <v>0.86</v>
      </c>
      <c r="AN216" s="50">
        <v>0.86</v>
      </c>
      <c r="AO216" s="49">
        <v>0.6</v>
      </c>
      <c r="AP216" s="50">
        <v>0.9</v>
      </c>
      <c r="AQ216" s="50">
        <v>0.81</v>
      </c>
      <c r="AR216" s="49">
        <v>0.93</v>
      </c>
      <c r="AS216" s="50">
        <v>0.8</v>
      </c>
      <c r="AT216" s="50">
        <v>0.89</v>
      </c>
      <c r="AU216" s="50">
        <v>0.67</v>
      </c>
      <c r="AV216" s="50">
        <v>0.95</v>
      </c>
      <c r="AW216" s="49">
        <v>0.65</v>
      </c>
      <c r="AX216" s="50">
        <v>0.89</v>
      </c>
      <c r="AY216" s="49">
        <v>0.82</v>
      </c>
      <c r="AZ216" s="50">
        <v>0.9</v>
      </c>
      <c r="BA216" s="49">
        <v>0.83</v>
      </c>
      <c r="BB216" s="50">
        <v>0.79</v>
      </c>
      <c r="BC216" s="50">
        <v>0.87</v>
      </c>
      <c r="BD216" s="49">
        <v>0.69</v>
      </c>
      <c r="BE216" s="50">
        <v>0.73</v>
      </c>
      <c r="BF216" s="51">
        <v>0.91</v>
      </c>
    </row>
    <row r="217" spans="1:58" ht="24.95" customHeight="1">
      <c r="A217" s="6"/>
      <c r="B217" s="15" t="s">
        <v>235</v>
      </c>
      <c r="C217" s="49">
        <v>0.19</v>
      </c>
      <c r="D217" s="49">
        <v>0.06</v>
      </c>
      <c r="E217" s="50">
        <v>0.14000000000000001</v>
      </c>
      <c r="F217" s="50">
        <v>0.35</v>
      </c>
      <c r="G217" s="49">
        <v>0.24</v>
      </c>
      <c r="H217" s="50">
        <v>0.15</v>
      </c>
      <c r="I217" s="49">
        <v>0.03</v>
      </c>
      <c r="J217" s="50">
        <v>0.16</v>
      </c>
      <c r="K217" s="50">
        <v>0.2</v>
      </c>
      <c r="L217" s="50">
        <v>0.33</v>
      </c>
      <c r="M217" s="49">
        <v>0.27</v>
      </c>
      <c r="N217" s="50">
        <v>0.04</v>
      </c>
      <c r="O217" s="49">
        <v>0.14000000000000001</v>
      </c>
      <c r="P217" s="50">
        <v>0.18</v>
      </c>
      <c r="Q217" s="50">
        <v>0.24</v>
      </c>
      <c r="R217" s="50">
        <v>0.22</v>
      </c>
      <c r="S217" s="50">
        <v>0.16</v>
      </c>
      <c r="T217" s="50">
        <v>0.23</v>
      </c>
      <c r="U217" s="49">
        <v>0.06</v>
      </c>
      <c r="V217" s="50">
        <v>0.35</v>
      </c>
      <c r="W217" s="49">
        <v>0.15</v>
      </c>
      <c r="X217" s="50">
        <v>0.18</v>
      </c>
      <c r="Y217" s="50">
        <v>0.22</v>
      </c>
      <c r="Z217" s="49">
        <v>0.16</v>
      </c>
      <c r="AA217" s="50">
        <v>0.26</v>
      </c>
      <c r="AB217" s="50">
        <v>0.16</v>
      </c>
      <c r="AC217" s="50">
        <v>0.24</v>
      </c>
      <c r="AD217" s="49">
        <v>0.32</v>
      </c>
      <c r="AE217" s="50">
        <v>0.19</v>
      </c>
      <c r="AF217" s="50">
        <v>0.05</v>
      </c>
      <c r="AG217" s="50">
        <v>0.11</v>
      </c>
      <c r="AH217" s="49">
        <v>0.27</v>
      </c>
      <c r="AI217" s="50">
        <v>0.23</v>
      </c>
      <c r="AJ217" s="50">
        <v>0.12</v>
      </c>
      <c r="AK217" s="49">
        <v>0.09</v>
      </c>
      <c r="AL217" s="50">
        <v>0.21</v>
      </c>
      <c r="AM217" s="50">
        <v>0.13</v>
      </c>
      <c r="AN217" s="50">
        <v>0.13</v>
      </c>
      <c r="AO217" s="49">
        <v>0.39</v>
      </c>
      <c r="AP217" s="50">
        <v>0.09</v>
      </c>
      <c r="AQ217" s="50">
        <v>0.19</v>
      </c>
      <c r="AR217" s="49">
        <v>0.06</v>
      </c>
      <c r="AS217" s="50">
        <v>0.18</v>
      </c>
      <c r="AT217" s="50">
        <v>0.1</v>
      </c>
      <c r="AU217" s="50">
        <v>0.33</v>
      </c>
      <c r="AV217" s="50">
        <v>0.05</v>
      </c>
      <c r="AW217" s="49">
        <v>0.33</v>
      </c>
      <c r="AX217" s="50">
        <v>0.1</v>
      </c>
      <c r="AY217" s="49">
        <v>0.17</v>
      </c>
      <c r="AZ217" s="50">
        <v>0.1</v>
      </c>
      <c r="BA217" s="49">
        <v>0.17</v>
      </c>
      <c r="BB217" s="50">
        <v>0.2</v>
      </c>
      <c r="BC217" s="50">
        <v>0.13</v>
      </c>
      <c r="BD217" s="49">
        <v>0.28999999999999998</v>
      </c>
      <c r="BE217" s="50">
        <v>0.26</v>
      </c>
      <c r="BF217" s="51">
        <v>0.08</v>
      </c>
    </row>
    <row r="218" spans="1:58" ht="24.95" customHeight="1">
      <c r="A218" s="6"/>
      <c r="B218" s="15" t="s">
        <v>236</v>
      </c>
      <c r="C218" s="49">
        <v>0.61</v>
      </c>
      <c r="D218" s="49">
        <v>0.86</v>
      </c>
      <c r="E218" s="50">
        <v>0.7</v>
      </c>
      <c r="F218" s="50">
        <v>0.28999999999999998</v>
      </c>
      <c r="G218" s="49">
        <v>0.51</v>
      </c>
      <c r="H218" s="50">
        <v>0.68</v>
      </c>
      <c r="I218" s="49">
        <v>0.95</v>
      </c>
      <c r="J218" s="50">
        <v>0.66</v>
      </c>
      <c r="K218" s="50">
        <v>0.61</v>
      </c>
      <c r="L218" s="50">
        <v>0.32</v>
      </c>
      <c r="M218" s="49">
        <v>0.44</v>
      </c>
      <c r="N218" s="50">
        <v>0.91</v>
      </c>
      <c r="O218" s="49">
        <v>0.71</v>
      </c>
      <c r="P218" s="50">
        <v>0.61</v>
      </c>
      <c r="Q218" s="50">
        <v>0.51</v>
      </c>
      <c r="R218" s="50">
        <v>0.56000000000000005</v>
      </c>
      <c r="S218" s="50">
        <v>0.66</v>
      </c>
      <c r="T218" s="50">
        <v>0.53</v>
      </c>
      <c r="U218" s="49">
        <v>0.88</v>
      </c>
      <c r="V218" s="50">
        <v>0.28999999999999998</v>
      </c>
      <c r="W218" s="49">
        <v>0.7</v>
      </c>
      <c r="X218" s="50">
        <v>0.62</v>
      </c>
      <c r="Y218" s="50">
        <v>0.54</v>
      </c>
      <c r="Z218" s="49">
        <v>0.66</v>
      </c>
      <c r="AA218" s="50">
        <v>0.48</v>
      </c>
      <c r="AB218" s="50">
        <v>0.65</v>
      </c>
      <c r="AC218" s="50">
        <v>0.51</v>
      </c>
      <c r="AD218" s="49">
        <v>0.36</v>
      </c>
      <c r="AE218" s="50">
        <v>0.63</v>
      </c>
      <c r="AF218" s="50">
        <v>0.89</v>
      </c>
      <c r="AG218" s="50">
        <v>0.77</v>
      </c>
      <c r="AH218" s="49">
        <v>0.45</v>
      </c>
      <c r="AI218" s="50">
        <v>0.53</v>
      </c>
      <c r="AJ218" s="50">
        <v>0.75</v>
      </c>
      <c r="AK218" s="49">
        <v>0.8</v>
      </c>
      <c r="AL218" s="50">
        <v>0.57999999999999996</v>
      </c>
      <c r="AM218" s="50">
        <v>0.74</v>
      </c>
      <c r="AN218" s="50">
        <v>0.74</v>
      </c>
      <c r="AO218" s="49">
        <v>0.22</v>
      </c>
      <c r="AP218" s="50">
        <v>0.81</v>
      </c>
      <c r="AQ218" s="50">
        <v>0.62</v>
      </c>
      <c r="AR218" s="49">
        <v>0.87</v>
      </c>
      <c r="AS218" s="50">
        <v>0.62</v>
      </c>
      <c r="AT218" s="50">
        <v>0.79</v>
      </c>
      <c r="AU218" s="50">
        <v>0.34</v>
      </c>
      <c r="AV218" s="50">
        <v>0.9</v>
      </c>
      <c r="AW218" s="49">
        <v>0.32</v>
      </c>
      <c r="AX218" s="50">
        <v>0.78</v>
      </c>
      <c r="AY218" s="49">
        <v>0.66</v>
      </c>
      <c r="AZ218" s="50">
        <v>0.81</v>
      </c>
      <c r="BA218" s="49">
        <v>0.66</v>
      </c>
      <c r="BB218" s="50">
        <v>0.59</v>
      </c>
      <c r="BC218" s="50">
        <v>0.74</v>
      </c>
      <c r="BD218" s="49">
        <v>0.4</v>
      </c>
      <c r="BE218" s="50">
        <v>0.47</v>
      </c>
      <c r="BF218" s="51">
        <v>0.83</v>
      </c>
    </row>
    <row r="219" spans="1:58" ht="24.95" customHeight="1">
      <c r="A219" s="6"/>
      <c r="B219" s="15" t="s">
        <v>237</v>
      </c>
      <c r="C219" s="32">
        <v>0.52</v>
      </c>
      <c r="D219" s="32">
        <v>0.72</v>
      </c>
      <c r="E219" s="31">
        <v>0.57999999999999996</v>
      </c>
      <c r="F219" s="31">
        <v>0.3</v>
      </c>
      <c r="G219" s="32">
        <v>0.48</v>
      </c>
      <c r="H219" s="31">
        <v>0.55000000000000004</v>
      </c>
      <c r="I219" s="32">
        <v>0.76</v>
      </c>
      <c r="J219" s="31">
        <v>0.54</v>
      </c>
      <c r="K219" s="31">
        <v>0.51</v>
      </c>
      <c r="L219" s="31">
        <v>0.35</v>
      </c>
      <c r="M219" s="32">
        <v>0.39</v>
      </c>
      <c r="N219" s="31">
        <v>0.76</v>
      </c>
      <c r="O219" s="32">
        <v>0.61</v>
      </c>
      <c r="P219" s="31">
        <v>0.56999999999999995</v>
      </c>
      <c r="Q219" s="31">
        <v>0.41</v>
      </c>
      <c r="R219" s="31">
        <v>0.44</v>
      </c>
      <c r="S219" s="31">
        <v>0.59</v>
      </c>
      <c r="T219" s="31">
        <v>0.42</v>
      </c>
      <c r="U219" s="32">
        <v>0.74</v>
      </c>
      <c r="V219" s="31">
        <v>0.28000000000000003</v>
      </c>
      <c r="W219" s="32">
        <v>0.56000000000000005</v>
      </c>
      <c r="X219" s="31">
        <v>0.5</v>
      </c>
      <c r="Y219" s="31">
        <v>0.52</v>
      </c>
      <c r="Z219" s="32">
        <v>0.51</v>
      </c>
      <c r="AA219" s="31">
        <v>0.57999999999999996</v>
      </c>
      <c r="AB219" s="31">
        <v>0.56999999999999995</v>
      </c>
      <c r="AC219" s="31">
        <v>0.43</v>
      </c>
      <c r="AD219" s="32">
        <v>0.38</v>
      </c>
      <c r="AE219" s="31">
        <v>0.44</v>
      </c>
      <c r="AF219" s="31">
        <v>0.77</v>
      </c>
      <c r="AG219" s="31">
        <v>0.62</v>
      </c>
      <c r="AH219" s="32">
        <v>0.44</v>
      </c>
      <c r="AI219" s="31">
        <v>0.44</v>
      </c>
      <c r="AJ219" s="31">
        <v>0.62</v>
      </c>
      <c r="AK219" s="32">
        <v>0.67</v>
      </c>
      <c r="AL219" s="31">
        <v>0.43</v>
      </c>
      <c r="AM219" s="31">
        <v>0.64</v>
      </c>
      <c r="AN219" s="31">
        <v>0.57999999999999996</v>
      </c>
      <c r="AO219" s="32">
        <v>0.28999999999999998</v>
      </c>
      <c r="AP219" s="31">
        <v>0.68</v>
      </c>
      <c r="AQ219" s="31">
        <v>0.51</v>
      </c>
      <c r="AR219" s="32">
        <v>0.76</v>
      </c>
      <c r="AS219" s="31">
        <v>0.41</v>
      </c>
      <c r="AT219" s="31">
        <v>0.64</v>
      </c>
      <c r="AU219" s="31">
        <v>0.28999999999999998</v>
      </c>
      <c r="AV219" s="31">
        <v>0.68</v>
      </c>
      <c r="AW219" s="32">
        <v>0.34</v>
      </c>
      <c r="AX219" s="31">
        <v>0.61</v>
      </c>
      <c r="AY219" s="32">
        <v>0.55000000000000004</v>
      </c>
      <c r="AZ219" s="31">
        <v>0.66</v>
      </c>
      <c r="BA219" s="32">
        <v>0.54</v>
      </c>
      <c r="BB219" s="31">
        <v>0.52</v>
      </c>
      <c r="BC219" s="31">
        <v>0.63</v>
      </c>
      <c r="BD219" s="32">
        <v>0.38</v>
      </c>
      <c r="BE219" s="31">
        <v>0.44</v>
      </c>
      <c r="BF219" s="34">
        <v>0.67</v>
      </c>
    </row>
    <row r="220" spans="1:58" ht="24.95" customHeight="1">
      <c r="A220" s="6"/>
      <c r="B220" s="15" t="s">
        <v>238</v>
      </c>
      <c r="C220" s="32">
        <v>0.28000000000000003</v>
      </c>
      <c r="D220" s="32">
        <v>0.2</v>
      </c>
      <c r="E220" s="31">
        <v>0.26</v>
      </c>
      <c r="F220" s="31">
        <v>0.34</v>
      </c>
      <c r="G220" s="32">
        <v>0.27</v>
      </c>
      <c r="H220" s="31">
        <v>0.28000000000000003</v>
      </c>
      <c r="I220" s="32">
        <v>0.22</v>
      </c>
      <c r="J220" s="31">
        <v>0.28000000000000003</v>
      </c>
      <c r="K220" s="31">
        <v>0.28999999999999998</v>
      </c>
      <c r="L220" s="31">
        <v>0.3</v>
      </c>
      <c r="M220" s="32">
        <v>0.32</v>
      </c>
      <c r="N220" s="31">
        <v>0.2</v>
      </c>
      <c r="O220" s="32">
        <v>0.23</v>
      </c>
      <c r="P220" s="31">
        <v>0.23</v>
      </c>
      <c r="Q220" s="31">
        <v>0.34</v>
      </c>
      <c r="R220" s="31">
        <v>0.34</v>
      </c>
      <c r="S220" s="31">
        <v>0.23</v>
      </c>
      <c r="T220" s="31">
        <v>0.34</v>
      </c>
      <c r="U220" s="32">
        <v>0.2</v>
      </c>
      <c r="V220" s="31">
        <v>0.36</v>
      </c>
      <c r="W220" s="32">
        <v>0.28999999999999998</v>
      </c>
      <c r="X220" s="31">
        <v>0.3</v>
      </c>
      <c r="Y220" s="31">
        <v>0.25</v>
      </c>
      <c r="Z220" s="32">
        <v>0.31</v>
      </c>
      <c r="AA220" s="31">
        <v>0.16</v>
      </c>
      <c r="AB220" s="31">
        <v>0.25</v>
      </c>
      <c r="AC220" s="31">
        <v>0.33</v>
      </c>
      <c r="AD220" s="32">
        <v>0.28999999999999998</v>
      </c>
      <c r="AE220" s="31">
        <v>0.37</v>
      </c>
      <c r="AF220" s="31">
        <v>0.17</v>
      </c>
      <c r="AG220" s="31">
        <v>0.26</v>
      </c>
      <c r="AH220" s="32">
        <v>0.28999999999999998</v>
      </c>
      <c r="AI220" s="31">
        <v>0.33</v>
      </c>
      <c r="AJ220" s="31">
        <v>0.24</v>
      </c>
      <c r="AK220" s="32">
        <v>0.23</v>
      </c>
      <c r="AL220" s="31">
        <v>0.36</v>
      </c>
      <c r="AM220" s="31">
        <v>0.23</v>
      </c>
      <c r="AN220" s="31">
        <v>0.28999999999999998</v>
      </c>
      <c r="AO220" s="32">
        <v>0.31</v>
      </c>
      <c r="AP220" s="31">
        <v>0.22</v>
      </c>
      <c r="AQ220" s="31">
        <v>0.3</v>
      </c>
      <c r="AR220" s="32">
        <v>0.17</v>
      </c>
      <c r="AS220" s="31">
        <v>0.39</v>
      </c>
      <c r="AT220" s="31">
        <v>0.24</v>
      </c>
      <c r="AU220" s="31">
        <v>0.38</v>
      </c>
      <c r="AV220" s="31">
        <v>0.27</v>
      </c>
      <c r="AW220" s="32">
        <v>0.31</v>
      </c>
      <c r="AX220" s="31">
        <v>0.27</v>
      </c>
      <c r="AY220" s="32">
        <v>0.27</v>
      </c>
      <c r="AZ220" s="31">
        <v>0.24</v>
      </c>
      <c r="BA220" s="32">
        <v>0.28999999999999998</v>
      </c>
      <c r="BB220" s="31">
        <v>0.27</v>
      </c>
      <c r="BC220" s="31">
        <v>0.24</v>
      </c>
      <c r="BD220" s="32">
        <v>0.31</v>
      </c>
      <c r="BE220" s="31">
        <v>0.3</v>
      </c>
      <c r="BF220" s="34">
        <v>0.24</v>
      </c>
    </row>
    <row r="221" spans="1:58" ht="24.95" customHeight="1">
      <c r="A221" s="6"/>
      <c r="B221" s="15" t="s">
        <v>239</v>
      </c>
      <c r="C221" s="32">
        <v>0.12</v>
      </c>
      <c r="D221" s="32">
        <v>0.04</v>
      </c>
      <c r="E221" s="31">
        <v>7.0000000000000007E-2</v>
      </c>
      <c r="F221" s="31">
        <v>0.23</v>
      </c>
      <c r="G221" s="32">
        <v>0.13</v>
      </c>
      <c r="H221" s="31">
        <v>0.12</v>
      </c>
      <c r="I221" s="32">
        <v>0.01</v>
      </c>
      <c r="J221" s="31">
        <v>0.11</v>
      </c>
      <c r="K221" s="31">
        <v>0.13</v>
      </c>
      <c r="L221" s="31">
        <v>0.21</v>
      </c>
      <c r="M221" s="32">
        <v>0.18</v>
      </c>
      <c r="N221" s="31">
        <v>0.02</v>
      </c>
      <c r="O221" s="32">
        <v>0.08</v>
      </c>
      <c r="P221" s="31">
        <v>0.11</v>
      </c>
      <c r="Q221" s="31">
        <v>0.15</v>
      </c>
      <c r="R221" s="31">
        <v>0.17</v>
      </c>
      <c r="S221" s="31">
        <v>0.1</v>
      </c>
      <c r="T221" s="31">
        <v>0.16</v>
      </c>
      <c r="U221" s="32">
        <v>0.05</v>
      </c>
      <c r="V221" s="31">
        <v>0.22</v>
      </c>
      <c r="W221" s="32">
        <v>0.09</v>
      </c>
      <c r="X221" s="31">
        <v>0.12</v>
      </c>
      <c r="Y221" s="31">
        <v>0.14000000000000001</v>
      </c>
      <c r="Z221" s="32">
        <v>0.11</v>
      </c>
      <c r="AA221" s="31">
        <v>0.14000000000000001</v>
      </c>
      <c r="AB221" s="31">
        <v>0.1</v>
      </c>
      <c r="AC221" s="31">
        <v>0.16</v>
      </c>
      <c r="AD221" s="32">
        <v>0.21</v>
      </c>
      <c r="AE221" s="31">
        <v>0.1</v>
      </c>
      <c r="AF221" s="31">
        <v>0.03</v>
      </c>
      <c r="AG221" s="31">
        <v>0.06</v>
      </c>
      <c r="AH221" s="32">
        <v>0.16</v>
      </c>
      <c r="AI221" s="31">
        <v>0.17</v>
      </c>
      <c r="AJ221" s="31">
        <v>7.0000000000000007E-2</v>
      </c>
      <c r="AK221" s="32">
        <v>0.06</v>
      </c>
      <c r="AL221" s="31">
        <v>0.15</v>
      </c>
      <c r="AM221" s="31">
        <v>0.09</v>
      </c>
      <c r="AN221" s="31">
        <v>0.1</v>
      </c>
      <c r="AO221" s="32">
        <v>0.26</v>
      </c>
      <c r="AP221" s="31">
        <v>7.0000000000000007E-2</v>
      </c>
      <c r="AQ221" s="31">
        <v>0.1</v>
      </c>
      <c r="AR221" s="32">
        <v>0.05</v>
      </c>
      <c r="AS221" s="31">
        <v>0.12</v>
      </c>
      <c r="AT221" s="31">
        <v>7.0000000000000007E-2</v>
      </c>
      <c r="AU221" s="31">
        <v>0.22</v>
      </c>
      <c r="AV221" s="31">
        <v>0.03</v>
      </c>
      <c r="AW221" s="32">
        <v>0.19</v>
      </c>
      <c r="AX221" s="31">
        <v>0.08</v>
      </c>
      <c r="AY221" s="32">
        <v>0.11</v>
      </c>
      <c r="AZ221" s="31">
        <v>0.08</v>
      </c>
      <c r="BA221" s="32">
        <v>0.1</v>
      </c>
      <c r="BB221" s="31">
        <v>0.13</v>
      </c>
      <c r="BC221" s="31">
        <v>7.0000000000000007E-2</v>
      </c>
      <c r="BD221" s="32">
        <v>0.21</v>
      </c>
      <c r="BE221" s="31">
        <v>0.17</v>
      </c>
      <c r="BF221" s="34">
        <v>0.03</v>
      </c>
    </row>
    <row r="222" spans="1:58" ht="24.95" customHeight="1">
      <c r="A222" s="6"/>
      <c r="B222" s="15" t="s">
        <v>240</v>
      </c>
      <c r="C222" s="32">
        <v>7.0000000000000007E-2</v>
      </c>
      <c r="D222" s="32">
        <v>0.02</v>
      </c>
      <c r="E222" s="31">
        <v>7.0000000000000007E-2</v>
      </c>
      <c r="F222" s="31">
        <v>0.12</v>
      </c>
      <c r="G222" s="32">
        <v>0.11</v>
      </c>
      <c r="H222" s="31">
        <v>0.03</v>
      </c>
      <c r="I222" s="32">
        <v>0.02</v>
      </c>
      <c r="J222" s="31">
        <v>0.06</v>
      </c>
      <c r="K222" s="31">
        <v>7.0000000000000007E-2</v>
      </c>
      <c r="L222" s="31">
        <v>0.12</v>
      </c>
      <c r="M222" s="32">
        <v>0.09</v>
      </c>
      <c r="N222" s="31">
        <v>0.02</v>
      </c>
      <c r="O222" s="32">
        <v>0.06</v>
      </c>
      <c r="P222" s="31">
        <v>7.0000000000000007E-2</v>
      </c>
      <c r="Q222" s="31">
        <v>0.09</v>
      </c>
      <c r="R222" s="31">
        <v>0.05</v>
      </c>
      <c r="S222" s="31">
        <v>0.06</v>
      </c>
      <c r="T222" s="31">
        <v>0.08</v>
      </c>
      <c r="U222" s="32">
        <v>0.01</v>
      </c>
      <c r="V222" s="31">
        <v>0.13</v>
      </c>
      <c r="W222" s="32">
        <v>0.06</v>
      </c>
      <c r="X222" s="31">
        <v>0.06</v>
      </c>
      <c r="Y222" s="31">
        <v>0.08</v>
      </c>
      <c r="Z222" s="32">
        <v>0.05</v>
      </c>
      <c r="AA222" s="31">
        <v>0.12</v>
      </c>
      <c r="AB222" s="31">
        <v>0.06</v>
      </c>
      <c r="AC222" s="31">
        <v>0.08</v>
      </c>
      <c r="AD222" s="32">
        <v>0.1</v>
      </c>
      <c r="AE222" s="31">
        <v>0.09</v>
      </c>
      <c r="AF222" s="31">
        <v>0.02</v>
      </c>
      <c r="AG222" s="31">
        <v>0.05</v>
      </c>
      <c r="AH222" s="32">
        <v>0.11</v>
      </c>
      <c r="AI222" s="31">
        <v>0.06</v>
      </c>
      <c r="AJ222" s="31">
        <v>0.05</v>
      </c>
      <c r="AK222" s="32">
        <v>0.03</v>
      </c>
      <c r="AL222" s="31">
        <v>0.05</v>
      </c>
      <c r="AM222" s="31">
        <v>0.04</v>
      </c>
      <c r="AN222" s="31">
        <v>0.03</v>
      </c>
      <c r="AO222" s="32">
        <v>0.12</v>
      </c>
      <c r="AP222" s="31">
        <v>0.02</v>
      </c>
      <c r="AQ222" s="31">
        <v>0.09</v>
      </c>
      <c r="AR222" s="32">
        <v>0.01</v>
      </c>
      <c r="AS222" s="31">
        <v>0.06</v>
      </c>
      <c r="AT222" s="31">
        <v>0.03</v>
      </c>
      <c r="AU222" s="31">
        <v>0.11</v>
      </c>
      <c r="AV222" s="31">
        <v>0.02</v>
      </c>
      <c r="AW222" s="32">
        <v>0.14000000000000001</v>
      </c>
      <c r="AX222" s="31">
        <v>0.02</v>
      </c>
      <c r="AY222" s="32">
        <v>0.06</v>
      </c>
      <c r="AZ222" s="31">
        <v>0.02</v>
      </c>
      <c r="BA222" s="32">
        <v>0.08</v>
      </c>
      <c r="BB222" s="31">
        <v>7.0000000000000007E-2</v>
      </c>
      <c r="BC222" s="31">
        <v>0.06</v>
      </c>
      <c r="BD222" s="32">
        <v>0.08</v>
      </c>
      <c r="BE222" s="31">
        <v>0.09</v>
      </c>
      <c r="BF222" s="34">
        <v>0.05</v>
      </c>
    </row>
    <row r="223" spans="1:58" ht="24.95" customHeight="1">
      <c r="A223" s="8"/>
      <c r="B223" s="15" t="s">
        <v>157</v>
      </c>
      <c r="C223" s="39">
        <v>0.01</v>
      </c>
      <c r="D223" s="39">
        <v>0.02</v>
      </c>
      <c r="E223" s="35">
        <v>0.01</v>
      </c>
      <c r="F223" s="35">
        <v>0.01</v>
      </c>
      <c r="G223" s="39">
        <v>0.01</v>
      </c>
      <c r="H223" s="35">
        <v>0.02</v>
      </c>
      <c r="I223" s="39" t="s">
        <v>152</v>
      </c>
      <c r="J223" s="35">
        <v>0.02</v>
      </c>
      <c r="K223" s="35" t="s">
        <v>152</v>
      </c>
      <c r="L223" s="35">
        <v>0.03</v>
      </c>
      <c r="M223" s="39">
        <v>0.02</v>
      </c>
      <c r="N223" s="35" t="s">
        <v>152</v>
      </c>
      <c r="O223" s="39">
        <v>0.02</v>
      </c>
      <c r="P223" s="35">
        <v>0.02</v>
      </c>
      <c r="Q223" s="35">
        <v>0.01</v>
      </c>
      <c r="R223" s="35" t="s">
        <v>152</v>
      </c>
      <c r="S223" s="35">
        <v>0.02</v>
      </c>
      <c r="T223" s="35">
        <v>0.01</v>
      </c>
      <c r="U223" s="39">
        <v>0.01</v>
      </c>
      <c r="V223" s="35">
        <v>0.01</v>
      </c>
      <c r="W223" s="39">
        <v>0</v>
      </c>
      <c r="X223" s="35">
        <v>0.03</v>
      </c>
      <c r="Y223" s="35">
        <v>0.01</v>
      </c>
      <c r="Z223" s="39">
        <v>0.02</v>
      </c>
      <c r="AA223" s="35" t="s">
        <v>152</v>
      </c>
      <c r="AB223" s="35">
        <v>0.02</v>
      </c>
      <c r="AC223" s="35" t="s">
        <v>152</v>
      </c>
      <c r="AD223" s="39">
        <v>0.01</v>
      </c>
      <c r="AE223" s="35" t="s">
        <v>152</v>
      </c>
      <c r="AF223" s="35">
        <v>0.02</v>
      </c>
      <c r="AG223" s="35">
        <v>0.01</v>
      </c>
      <c r="AH223" s="39" t="s">
        <v>152</v>
      </c>
      <c r="AI223" s="35">
        <v>0</v>
      </c>
      <c r="AJ223" s="35">
        <v>0.02</v>
      </c>
      <c r="AK223" s="39">
        <v>0.02</v>
      </c>
      <c r="AL223" s="35">
        <v>0</v>
      </c>
      <c r="AM223" s="35">
        <v>0.01</v>
      </c>
      <c r="AN223" s="35">
        <v>0.01</v>
      </c>
      <c r="AO223" s="39">
        <v>0.01</v>
      </c>
      <c r="AP223" s="35">
        <v>0.01</v>
      </c>
      <c r="AQ223" s="35">
        <v>0</v>
      </c>
      <c r="AR223" s="39">
        <v>0.02</v>
      </c>
      <c r="AS223" s="35">
        <v>0.02</v>
      </c>
      <c r="AT223" s="35">
        <v>0.02</v>
      </c>
      <c r="AU223" s="35">
        <v>0</v>
      </c>
      <c r="AV223" s="35" t="s">
        <v>152</v>
      </c>
      <c r="AW223" s="39">
        <v>0.02</v>
      </c>
      <c r="AX223" s="35">
        <v>0.01</v>
      </c>
      <c r="AY223" s="39">
        <v>0.01</v>
      </c>
      <c r="AZ223" s="35">
        <v>0</v>
      </c>
      <c r="BA223" s="39" t="s">
        <v>152</v>
      </c>
      <c r="BB223" s="35">
        <v>0.02</v>
      </c>
      <c r="BC223" s="35" t="s">
        <v>152</v>
      </c>
      <c r="BD223" s="39">
        <v>0.03</v>
      </c>
      <c r="BE223" s="35">
        <v>0.01</v>
      </c>
      <c r="BF223" s="38">
        <v>0.01</v>
      </c>
    </row>
    <row r="225" spans="1:58" ht="24.95" customHeight="1">
      <c r="A225" s="1"/>
      <c r="B225" s="1" t="s">
        <v>28</v>
      </c>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row>
    <row r="226" spans="1:58" ht="24.9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row>
    <row r="227" spans="1:58" ht="24.95" customHeight="1">
      <c r="A227" s="2" t="s">
        <v>75</v>
      </c>
      <c r="B227" s="3"/>
      <c r="C227" s="69" t="s">
        <v>74</v>
      </c>
      <c r="D227" s="66" t="s">
        <v>76</v>
      </c>
      <c r="E227" s="68"/>
      <c r="F227" s="67"/>
      <c r="G227" s="66" t="s">
        <v>77</v>
      </c>
      <c r="H227" s="67"/>
      <c r="I227" s="66" t="s">
        <v>78</v>
      </c>
      <c r="J227" s="68"/>
      <c r="K227" s="68"/>
      <c r="L227" s="67"/>
      <c r="M227" s="66" t="s">
        <v>79</v>
      </c>
      <c r="N227" s="67"/>
      <c r="O227" s="66" t="s">
        <v>80</v>
      </c>
      <c r="P227" s="68"/>
      <c r="Q227" s="68"/>
      <c r="R227" s="68"/>
      <c r="S227" s="68"/>
      <c r="T227" s="67"/>
      <c r="U227" s="66" t="s">
        <v>81</v>
      </c>
      <c r="V227" s="67"/>
      <c r="W227" s="66" t="s">
        <v>82</v>
      </c>
      <c r="X227" s="68"/>
      <c r="Y227" s="67"/>
      <c r="Z227" s="66" t="s">
        <v>83</v>
      </c>
      <c r="AA227" s="68"/>
      <c r="AB227" s="68"/>
      <c r="AC227" s="67"/>
      <c r="AD227" s="66" t="s">
        <v>84</v>
      </c>
      <c r="AE227" s="68"/>
      <c r="AF227" s="68"/>
      <c r="AG227" s="67"/>
      <c r="AH227" s="66" t="s">
        <v>85</v>
      </c>
      <c r="AI227" s="68"/>
      <c r="AJ227" s="67"/>
      <c r="AK227" s="66" t="s">
        <v>86</v>
      </c>
      <c r="AL227" s="68"/>
      <c r="AM227" s="68"/>
      <c r="AN227" s="67"/>
      <c r="AO227" s="66" t="s">
        <v>87</v>
      </c>
      <c r="AP227" s="68"/>
      <c r="AQ227" s="67"/>
      <c r="AR227" s="66" t="s">
        <v>88</v>
      </c>
      <c r="AS227" s="68"/>
      <c r="AT227" s="68"/>
      <c r="AU227" s="67"/>
      <c r="AV227" s="65" t="s">
        <v>89</v>
      </c>
      <c r="AW227" s="66" t="s">
        <v>90</v>
      </c>
      <c r="AX227" s="67"/>
      <c r="AY227" s="66" t="s">
        <v>91</v>
      </c>
      <c r="AZ227" s="67"/>
      <c r="BA227" s="66" t="s">
        <v>92</v>
      </c>
      <c r="BB227" s="68"/>
      <c r="BC227" s="67"/>
      <c r="BD227" s="66" t="s">
        <v>93</v>
      </c>
      <c r="BE227" s="68"/>
      <c r="BF227" s="67"/>
    </row>
    <row r="228" spans="1:58" ht="24.95" customHeight="1">
      <c r="A228" s="5"/>
      <c r="B228" s="4"/>
      <c r="C228" s="11" t="s">
        <v>94</v>
      </c>
      <c r="D228" s="11" t="s">
        <v>95</v>
      </c>
      <c r="E228" s="10" t="s">
        <v>96</v>
      </c>
      <c r="F228" s="10" t="s">
        <v>97</v>
      </c>
      <c r="G228" s="11" t="s">
        <v>98</v>
      </c>
      <c r="H228" s="10" t="s">
        <v>99</v>
      </c>
      <c r="I228" s="11" t="s">
        <v>100</v>
      </c>
      <c r="J228" s="10" t="s">
        <v>101</v>
      </c>
      <c r="K228" s="10" t="s">
        <v>102</v>
      </c>
      <c r="L228" s="10" t="s">
        <v>103</v>
      </c>
      <c r="M228" s="11" t="s">
        <v>104</v>
      </c>
      <c r="N228" s="10" t="s">
        <v>105</v>
      </c>
      <c r="O228" s="11" t="s">
        <v>106</v>
      </c>
      <c r="P228" s="10" t="s">
        <v>107</v>
      </c>
      <c r="Q228" s="10" t="s">
        <v>108</v>
      </c>
      <c r="R228" s="10" t="s">
        <v>109</v>
      </c>
      <c r="S228" s="10" t="s">
        <v>110</v>
      </c>
      <c r="T228" s="10" t="s">
        <v>111</v>
      </c>
      <c r="U228" s="11" t="s">
        <v>112</v>
      </c>
      <c r="V228" s="10" t="s">
        <v>113</v>
      </c>
      <c r="W228" s="11" t="s">
        <v>114</v>
      </c>
      <c r="X228" s="10" t="s">
        <v>115</v>
      </c>
      <c r="Y228" s="10" t="s">
        <v>116</v>
      </c>
      <c r="Z228" s="11" t="s">
        <v>117</v>
      </c>
      <c r="AA228" s="10" t="s">
        <v>118</v>
      </c>
      <c r="AB228" s="10" t="s">
        <v>119</v>
      </c>
      <c r="AC228" s="10" t="s">
        <v>120</v>
      </c>
      <c r="AD228" s="11" t="s">
        <v>121</v>
      </c>
      <c r="AE228" s="10" t="s">
        <v>122</v>
      </c>
      <c r="AF228" s="10" t="s">
        <v>123</v>
      </c>
      <c r="AG228" s="10" t="s">
        <v>124</v>
      </c>
      <c r="AH228" s="11" t="s">
        <v>125</v>
      </c>
      <c r="AI228" s="10" t="s">
        <v>126</v>
      </c>
      <c r="AJ228" s="10" t="s">
        <v>127</v>
      </c>
      <c r="AK228" s="11" t="s">
        <v>128</v>
      </c>
      <c r="AL228" s="10" t="s">
        <v>129</v>
      </c>
      <c r="AM228" s="10" t="s">
        <v>130</v>
      </c>
      <c r="AN228" s="10" t="s">
        <v>131</v>
      </c>
      <c r="AO228" s="11" t="s">
        <v>132</v>
      </c>
      <c r="AP228" s="10" t="s">
        <v>133</v>
      </c>
      <c r="AQ228" s="10" t="s">
        <v>134</v>
      </c>
      <c r="AR228" s="11" t="s">
        <v>135</v>
      </c>
      <c r="AS228" s="10" t="s">
        <v>136</v>
      </c>
      <c r="AT228" s="10" t="s">
        <v>137</v>
      </c>
      <c r="AU228" s="10" t="s">
        <v>138</v>
      </c>
      <c r="AV228" s="10" t="s">
        <v>139</v>
      </c>
      <c r="AW228" s="11" t="s">
        <v>140</v>
      </c>
      <c r="AX228" s="10" t="s">
        <v>141</v>
      </c>
      <c r="AY228" s="11" t="s">
        <v>142</v>
      </c>
      <c r="AZ228" s="10" t="s">
        <v>143</v>
      </c>
      <c r="BA228" s="11" t="s">
        <v>144</v>
      </c>
      <c r="BB228" s="10" t="s">
        <v>145</v>
      </c>
      <c r="BC228" s="10" t="s">
        <v>146</v>
      </c>
      <c r="BD228" s="11" t="s">
        <v>147</v>
      </c>
      <c r="BE228" s="10" t="s">
        <v>148</v>
      </c>
      <c r="BF228" s="12" t="s">
        <v>149</v>
      </c>
    </row>
    <row r="229" spans="1:58" ht="24.95" customHeight="1">
      <c r="A229" s="7" t="s">
        <v>28</v>
      </c>
      <c r="B229" s="15" t="s">
        <v>150</v>
      </c>
      <c r="C229" s="17">
        <v>301</v>
      </c>
      <c r="D229" s="17">
        <v>108</v>
      </c>
      <c r="E229" s="16">
        <v>73</v>
      </c>
      <c r="F229" s="16">
        <v>114</v>
      </c>
      <c r="G229" s="17">
        <v>136</v>
      </c>
      <c r="H229" s="16">
        <v>163</v>
      </c>
      <c r="I229" s="17">
        <v>59</v>
      </c>
      <c r="J229" s="16">
        <v>80</v>
      </c>
      <c r="K229" s="16">
        <v>76</v>
      </c>
      <c r="L229" s="16">
        <v>87</v>
      </c>
      <c r="M229" s="17">
        <v>181</v>
      </c>
      <c r="N229" s="16">
        <v>93</v>
      </c>
      <c r="O229" s="17">
        <v>81</v>
      </c>
      <c r="P229" s="16">
        <v>93</v>
      </c>
      <c r="Q229" s="16">
        <v>75</v>
      </c>
      <c r="R229" s="16">
        <v>49</v>
      </c>
      <c r="S229" s="16">
        <v>175</v>
      </c>
      <c r="T229" s="16">
        <v>124</v>
      </c>
      <c r="U229" s="17">
        <v>129</v>
      </c>
      <c r="V229" s="16">
        <v>133</v>
      </c>
      <c r="W229" s="17">
        <v>60</v>
      </c>
      <c r="X229" s="16">
        <v>105</v>
      </c>
      <c r="Y229" s="16">
        <v>137</v>
      </c>
      <c r="Z229" s="17">
        <v>139</v>
      </c>
      <c r="AA229" s="16">
        <v>50</v>
      </c>
      <c r="AB229" s="16">
        <v>63</v>
      </c>
      <c r="AC229" s="16">
        <v>49</v>
      </c>
      <c r="AD229" s="17">
        <v>119</v>
      </c>
      <c r="AE229" s="16">
        <v>80</v>
      </c>
      <c r="AF229" s="16">
        <v>100</v>
      </c>
      <c r="AG229" s="16">
        <v>180</v>
      </c>
      <c r="AH229" s="17">
        <v>88</v>
      </c>
      <c r="AI229" s="16">
        <v>74</v>
      </c>
      <c r="AJ229" s="16">
        <v>129</v>
      </c>
      <c r="AK229" s="17">
        <v>211</v>
      </c>
      <c r="AL229" s="16">
        <v>100</v>
      </c>
      <c r="AM229" s="16">
        <v>109</v>
      </c>
      <c r="AN229" s="16">
        <v>199</v>
      </c>
      <c r="AO229" s="17">
        <v>41</v>
      </c>
      <c r="AP229" s="16">
        <v>94</v>
      </c>
      <c r="AQ229" s="16">
        <v>131</v>
      </c>
      <c r="AR229" s="17">
        <v>124</v>
      </c>
      <c r="AS229" s="16">
        <v>66</v>
      </c>
      <c r="AT229" s="16">
        <v>190</v>
      </c>
      <c r="AU229" s="16">
        <v>90</v>
      </c>
      <c r="AV229" s="16">
        <v>134</v>
      </c>
      <c r="AW229" s="17">
        <v>107</v>
      </c>
      <c r="AX229" s="16">
        <v>167</v>
      </c>
      <c r="AY229" s="17">
        <v>243</v>
      </c>
      <c r="AZ229" s="16">
        <v>89</v>
      </c>
      <c r="BA229" s="17">
        <v>72</v>
      </c>
      <c r="BB229" s="16">
        <v>228</v>
      </c>
      <c r="BC229" s="16">
        <v>24</v>
      </c>
      <c r="BD229" s="17">
        <v>69</v>
      </c>
      <c r="BE229" s="16">
        <v>105</v>
      </c>
      <c r="BF229" s="18">
        <v>117</v>
      </c>
    </row>
    <row r="230" spans="1:58" ht="24.95" customHeight="1">
      <c r="A230" s="6"/>
      <c r="B230" s="15"/>
      <c r="C230" s="23"/>
      <c r="D230" s="23"/>
      <c r="E230" s="22"/>
      <c r="F230" s="22"/>
      <c r="G230" s="23"/>
      <c r="H230" s="22"/>
      <c r="I230" s="23"/>
      <c r="J230" s="22"/>
      <c r="K230" s="22"/>
      <c r="L230" s="22"/>
      <c r="M230" s="23"/>
      <c r="N230" s="22"/>
      <c r="O230" s="23"/>
      <c r="P230" s="22"/>
      <c r="Q230" s="22"/>
      <c r="R230" s="22"/>
      <c r="S230" s="22"/>
      <c r="T230" s="22"/>
      <c r="U230" s="23"/>
      <c r="V230" s="22"/>
      <c r="W230" s="23"/>
      <c r="X230" s="22"/>
      <c r="Y230" s="22"/>
      <c r="Z230" s="23"/>
      <c r="AA230" s="22"/>
      <c r="AB230" s="22"/>
      <c r="AC230" s="22"/>
      <c r="AD230" s="23"/>
      <c r="AE230" s="22"/>
      <c r="AF230" s="22"/>
      <c r="AG230" s="22"/>
      <c r="AH230" s="23"/>
      <c r="AI230" s="22"/>
      <c r="AJ230" s="22"/>
      <c r="AK230" s="23"/>
      <c r="AL230" s="22"/>
      <c r="AM230" s="22"/>
      <c r="AN230" s="22"/>
      <c r="AO230" s="23"/>
      <c r="AP230" s="22"/>
      <c r="AQ230" s="22"/>
      <c r="AR230" s="23"/>
      <c r="AS230" s="22"/>
      <c r="AT230" s="22"/>
      <c r="AU230" s="22"/>
      <c r="AV230" s="22"/>
      <c r="AW230" s="23"/>
      <c r="AX230" s="22"/>
      <c r="AY230" s="23"/>
      <c r="AZ230" s="22"/>
      <c r="BA230" s="23"/>
      <c r="BB230" s="22"/>
      <c r="BC230" s="22"/>
      <c r="BD230" s="23"/>
      <c r="BE230" s="22"/>
      <c r="BF230" s="25"/>
    </row>
    <row r="231" spans="1:58" ht="24.95" customHeight="1">
      <c r="A231" s="6"/>
      <c r="B231" s="15" t="s">
        <v>234</v>
      </c>
      <c r="C231" s="49">
        <v>0.96</v>
      </c>
      <c r="D231" s="49">
        <v>0.98</v>
      </c>
      <c r="E231" s="50">
        <v>0.97</v>
      </c>
      <c r="F231" s="50">
        <v>0.94</v>
      </c>
      <c r="G231" s="49">
        <v>0.95</v>
      </c>
      <c r="H231" s="50">
        <v>0.97</v>
      </c>
      <c r="I231" s="49">
        <v>0.95</v>
      </c>
      <c r="J231" s="50">
        <v>0.98</v>
      </c>
      <c r="K231" s="50">
        <v>0.95</v>
      </c>
      <c r="L231" s="50">
        <v>0.97</v>
      </c>
      <c r="M231" s="49">
        <v>0.95</v>
      </c>
      <c r="N231" s="50">
        <v>0.98</v>
      </c>
      <c r="O231" s="49">
        <v>0.97</v>
      </c>
      <c r="P231" s="50">
        <v>0.95</v>
      </c>
      <c r="Q231" s="50">
        <v>0.98</v>
      </c>
      <c r="R231" s="50">
        <v>0.95</v>
      </c>
      <c r="S231" s="50">
        <v>0.96</v>
      </c>
      <c r="T231" s="50">
        <v>0.97</v>
      </c>
      <c r="U231" s="49">
        <v>0.98</v>
      </c>
      <c r="V231" s="50">
        <v>0.94</v>
      </c>
      <c r="W231" s="49">
        <v>0.99</v>
      </c>
      <c r="X231" s="50">
        <v>0.97</v>
      </c>
      <c r="Y231" s="50">
        <v>0.95</v>
      </c>
      <c r="Z231" s="49">
        <v>0.97</v>
      </c>
      <c r="AA231" s="50">
        <v>0.97</v>
      </c>
      <c r="AB231" s="50">
        <v>0.95</v>
      </c>
      <c r="AC231" s="50">
        <v>0.95</v>
      </c>
      <c r="AD231" s="49">
        <v>0.94</v>
      </c>
      <c r="AE231" s="50">
        <v>0.97</v>
      </c>
      <c r="AF231" s="50">
        <v>0.98</v>
      </c>
      <c r="AG231" s="50">
        <v>0.98</v>
      </c>
      <c r="AH231" s="49">
        <v>0.95</v>
      </c>
      <c r="AI231" s="50">
        <v>0.98</v>
      </c>
      <c r="AJ231" s="50">
        <v>0.96</v>
      </c>
      <c r="AK231" s="49">
        <v>0.98</v>
      </c>
      <c r="AL231" s="50">
        <v>0.96</v>
      </c>
      <c r="AM231" s="50">
        <v>0.99</v>
      </c>
      <c r="AN231" s="50">
        <v>0.98</v>
      </c>
      <c r="AO231" s="49">
        <v>0.96</v>
      </c>
      <c r="AP231" s="50">
        <v>0.98</v>
      </c>
      <c r="AQ231" s="50">
        <v>0.95</v>
      </c>
      <c r="AR231" s="49">
        <v>1</v>
      </c>
      <c r="AS231" s="50">
        <v>0.97</v>
      </c>
      <c r="AT231" s="50">
        <v>0.99</v>
      </c>
      <c r="AU231" s="50">
        <v>0.95</v>
      </c>
      <c r="AV231" s="50">
        <v>0.98</v>
      </c>
      <c r="AW231" s="49">
        <v>0.98</v>
      </c>
      <c r="AX231" s="50">
        <v>0.95</v>
      </c>
      <c r="AY231" s="49">
        <v>0.97</v>
      </c>
      <c r="AZ231" s="50">
        <v>0.99</v>
      </c>
      <c r="BA231" s="49">
        <v>0.96</v>
      </c>
      <c r="BB231" s="50">
        <v>0.96</v>
      </c>
      <c r="BC231" s="50">
        <v>0.93</v>
      </c>
      <c r="BD231" s="49">
        <v>0.91</v>
      </c>
      <c r="BE231" s="50">
        <v>0.99</v>
      </c>
      <c r="BF231" s="51">
        <v>0.97</v>
      </c>
    </row>
    <row r="232" spans="1:58" ht="24.95" customHeight="1">
      <c r="A232" s="6"/>
      <c r="B232" s="15" t="s">
        <v>235</v>
      </c>
      <c r="C232" s="49">
        <v>0.03</v>
      </c>
      <c r="D232" s="49">
        <v>0.01</v>
      </c>
      <c r="E232" s="50">
        <v>0.03</v>
      </c>
      <c r="F232" s="50">
        <v>0.06</v>
      </c>
      <c r="G232" s="49">
        <v>0.04</v>
      </c>
      <c r="H232" s="50">
        <v>0.03</v>
      </c>
      <c r="I232" s="49">
        <v>0.05</v>
      </c>
      <c r="J232" s="50">
        <v>0.01</v>
      </c>
      <c r="K232" s="50">
        <v>0.05</v>
      </c>
      <c r="L232" s="50">
        <v>0.02</v>
      </c>
      <c r="M232" s="49">
        <v>0.04</v>
      </c>
      <c r="N232" s="50">
        <v>0.02</v>
      </c>
      <c r="O232" s="49">
        <v>0.03</v>
      </c>
      <c r="P232" s="50">
        <v>0.04</v>
      </c>
      <c r="Q232" s="50">
        <v>0.02</v>
      </c>
      <c r="R232" s="50">
        <v>0.04</v>
      </c>
      <c r="S232" s="50">
        <v>0.04</v>
      </c>
      <c r="T232" s="50">
        <v>0.03</v>
      </c>
      <c r="U232" s="49">
        <v>0.01</v>
      </c>
      <c r="V232" s="50">
        <v>0.05</v>
      </c>
      <c r="W232" s="49">
        <v>0.01</v>
      </c>
      <c r="X232" s="50">
        <v>0.03</v>
      </c>
      <c r="Y232" s="50">
        <v>0.04</v>
      </c>
      <c r="Z232" s="49">
        <v>0.03</v>
      </c>
      <c r="AA232" s="50">
        <v>0.03</v>
      </c>
      <c r="AB232" s="50">
        <v>0.05</v>
      </c>
      <c r="AC232" s="50">
        <v>0.03</v>
      </c>
      <c r="AD232" s="49">
        <v>0.06</v>
      </c>
      <c r="AE232" s="50">
        <v>0.02</v>
      </c>
      <c r="AF232" s="50">
        <v>0.01</v>
      </c>
      <c r="AG232" s="50">
        <v>0.02</v>
      </c>
      <c r="AH232" s="49">
        <v>0.05</v>
      </c>
      <c r="AI232" s="50">
        <v>0.02</v>
      </c>
      <c r="AJ232" s="50">
        <v>0.03</v>
      </c>
      <c r="AK232" s="49">
        <v>0.02</v>
      </c>
      <c r="AL232" s="50">
        <v>0.04</v>
      </c>
      <c r="AM232" s="50">
        <v>0.01</v>
      </c>
      <c r="AN232" s="50">
        <v>0.01</v>
      </c>
      <c r="AO232" s="49">
        <v>0.04</v>
      </c>
      <c r="AP232" s="50">
        <v>0.02</v>
      </c>
      <c r="AQ232" s="50">
        <v>0.05</v>
      </c>
      <c r="AR232" s="23" t="s">
        <v>152</v>
      </c>
      <c r="AS232" s="50">
        <v>0.03</v>
      </c>
      <c r="AT232" s="50">
        <v>0.01</v>
      </c>
      <c r="AU232" s="50">
        <v>0.04</v>
      </c>
      <c r="AV232" s="50">
        <v>0.02</v>
      </c>
      <c r="AW232" s="49">
        <v>0.02</v>
      </c>
      <c r="AX232" s="50">
        <v>0.04</v>
      </c>
      <c r="AY232" s="49">
        <v>0.03</v>
      </c>
      <c r="AZ232" s="50">
        <v>0.01</v>
      </c>
      <c r="BA232" s="49">
        <v>0.04</v>
      </c>
      <c r="BB232" s="50">
        <v>0.03</v>
      </c>
      <c r="BC232" s="50">
        <v>7.0000000000000007E-2</v>
      </c>
      <c r="BD232" s="49">
        <v>0.08</v>
      </c>
      <c r="BE232" s="50">
        <v>0.01</v>
      </c>
      <c r="BF232" s="51">
        <v>0.03</v>
      </c>
    </row>
    <row r="233" spans="1:58" ht="24.95" customHeight="1">
      <c r="A233" s="6"/>
      <c r="B233" s="15" t="s">
        <v>236</v>
      </c>
      <c r="C233" s="49">
        <v>0.93</v>
      </c>
      <c r="D233" s="49">
        <v>0.97</v>
      </c>
      <c r="E233" s="50">
        <v>0.94</v>
      </c>
      <c r="F233" s="50">
        <v>0.89</v>
      </c>
      <c r="G233" s="49">
        <v>0.91</v>
      </c>
      <c r="H233" s="50">
        <v>0.95</v>
      </c>
      <c r="I233" s="49">
        <v>0.89</v>
      </c>
      <c r="J233" s="50">
        <v>0.97</v>
      </c>
      <c r="K233" s="50">
        <v>0.91</v>
      </c>
      <c r="L233" s="50">
        <v>0.94</v>
      </c>
      <c r="M233" s="49">
        <v>0.91</v>
      </c>
      <c r="N233" s="50">
        <v>0.96</v>
      </c>
      <c r="O233" s="49">
        <v>0.94</v>
      </c>
      <c r="P233" s="50">
        <v>0.91</v>
      </c>
      <c r="Q233" s="50">
        <v>0.96</v>
      </c>
      <c r="R233" s="50">
        <v>0.91</v>
      </c>
      <c r="S233" s="50">
        <v>0.92</v>
      </c>
      <c r="T233" s="50">
        <v>0.94</v>
      </c>
      <c r="U233" s="49">
        <v>0.97</v>
      </c>
      <c r="V233" s="50">
        <v>0.89</v>
      </c>
      <c r="W233" s="49">
        <v>0.97</v>
      </c>
      <c r="X233" s="50">
        <v>0.94</v>
      </c>
      <c r="Y233" s="50">
        <v>0.91</v>
      </c>
      <c r="Z233" s="49">
        <v>0.94</v>
      </c>
      <c r="AA233" s="50">
        <v>0.95</v>
      </c>
      <c r="AB233" s="50">
        <v>0.9</v>
      </c>
      <c r="AC233" s="50">
        <v>0.92</v>
      </c>
      <c r="AD233" s="49">
        <v>0.89</v>
      </c>
      <c r="AE233" s="50">
        <v>0.95</v>
      </c>
      <c r="AF233" s="50">
        <v>0.97</v>
      </c>
      <c r="AG233" s="50">
        <v>0.96</v>
      </c>
      <c r="AH233" s="49">
        <v>0.89</v>
      </c>
      <c r="AI233" s="50">
        <v>0.96</v>
      </c>
      <c r="AJ233" s="50">
        <v>0.94</v>
      </c>
      <c r="AK233" s="49">
        <v>0.96</v>
      </c>
      <c r="AL233" s="50">
        <v>0.92</v>
      </c>
      <c r="AM233" s="50">
        <v>0.98</v>
      </c>
      <c r="AN233" s="50">
        <v>0.97</v>
      </c>
      <c r="AO233" s="49">
        <v>0.92</v>
      </c>
      <c r="AP233" s="50">
        <v>0.96</v>
      </c>
      <c r="AQ233" s="50">
        <v>0.91</v>
      </c>
      <c r="AR233" s="49">
        <v>1</v>
      </c>
      <c r="AS233" s="50">
        <v>0.94</v>
      </c>
      <c r="AT233" s="50">
        <v>0.98</v>
      </c>
      <c r="AU233" s="50">
        <v>0.9</v>
      </c>
      <c r="AV233" s="50">
        <v>0.96</v>
      </c>
      <c r="AW233" s="49">
        <v>0.96</v>
      </c>
      <c r="AX233" s="50">
        <v>0.91</v>
      </c>
      <c r="AY233" s="49">
        <v>0.94</v>
      </c>
      <c r="AZ233" s="50">
        <v>0.98</v>
      </c>
      <c r="BA233" s="49">
        <v>0.92</v>
      </c>
      <c r="BB233" s="50">
        <v>0.93</v>
      </c>
      <c r="BC233" s="50">
        <v>0.86</v>
      </c>
      <c r="BD233" s="49">
        <v>0.83</v>
      </c>
      <c r="BE233" s="50">
        <v>0.98</v>
      </c>
      <c r="BF233" s="51">
        <v>0.94</v>
      </c>
    </row>
    <row r="234" spans="1:58" ht="24.95" customHeight="1">
      <c r="A234" s="6"/>
      <c r="B234" s="15" t="s">
        <v>237</v>
      </c>
      <c r="C234" s="32">
        <v>0.81</v>
      </c>
      <c r="D234" s="32">
        <v>0.84</v>
      </c>
      <c r="E234" s="31">
        <v>0.84</v>
      </c>
      <c r="F234" s="31">
        <v>0.75</v>
      </c>
      <c r="G234" s="32">
        <v>0.8</v>
      </c>
      <c r="H234" s="31">
        <v>0.81</v>
      </c>
      <c r="I234" s="32">
        <v>0.87</v>
      </c>
      <c r="J234" s="31">
        <v>0.81</v>
      </c>
      <c r="K234" s="31">
        <v>0.79</v>
      </c>
      <c r="L234" s="31">
        <v>0.76</v>
      </c>
      <c r="M234" s="32">
        <v>0.75</v>
      </c>
      <c r="N234" s="31">
        <v>0.91</v>
      </c>
      <c r="O234" s="32">
        <v>0.82</v>
      </c>
      <c r="P234" s="31">
        <v>0.85</v>
      </c>
      <c r="Q234" s="31">
        <v>0.72</v>
      </c>
      <c r="R234" s="31">
        <v>0.83</v>
      </c>
      <c r="S234" s="31">
        <v>0.84</v>
      </c>
      <c r="T234" s="31">
        <v>0.76</v>
      </c>
      <c r="U234" s="32">
        <v>0.87</v>
      </c>
      <c r="V234" s="31">
        <v>0.74</v>
      </c>
      <c r="W234" s="32">
        <v>0.91</v>
      </c>
      <c r="X234" s="31">
        <v>0.78</v>
      </c>
      <c r="Y234" s="31">
        <v>0.78</v>
      </c>
      <c r="Z234" s="32">
        <v>0.81</v>
      </c>
      <c r="AA234" s="31">
        <v>0.84</v>
      </c>
      <c r="AB234" s="31">
        <v>0.77</v>
      </c>
      <c r="AC234" s="31">
        <v>0.82</v>
      </c>
      <c r="AD234" s="32">
        <v>0.78</v>
      </c>
      <c r="AE234" s="31">
        <v>0.81</v>
      </c>
      <c r="AF234" s="31">
        <v>0.82</v>
      </c>
      <c r="AG234" s="31">
        <v>0.82</v>
      </c>
      <c r="AH234" s="32">
        <v>0.78</v>
      </c>
      <c r="AI234" s="31">
        <v>0.75</v>
      </c>
      <c r="AJ234" s="31">
        <v>0.85</v>
      </c>
      <c r="AK234" s="32">
        <v>0.88</v>
      </c>
      <c r="AL234" s="31">
        <v>0.76</v>
      </c>
      <c r="AM234" s="31">
        <v>0.82</v>
      </c>
      <c r="AN234" s="31">
        <v>0.81</v>
      </c>
      <c r="AO234" s="32">
        <v>0.79</v>
      </c>
      <c r="AP234" s="31">
        <v>0.87</v>
      </c>
      <c r="AQ234" s="31">
        <v>0.76</v>
      </c>
      <c r="AR234" s="32">
        <v>0.92</v>
      </c>
      <c r="AS234" s="31">
        <v>0.82</v>
      </c>
      <c r="AT234" s="31">
        <v>0.89</v>
      </c>
      <c r="AU234" s="31">
        <v>0.71</v>
      </c>
      <c r="AV234" s="31">
        <v>0.84</v>
      </c>
      <c r="AW234" s="32">
        <v>0.76</v>
      </c>
      <c r="AX234" s="31">
        <v>0.83</v>
      </c>
      <c r="AY234" s="32">
        <v>0.82</v>
      </c>
      <c r="AZ234" s="31">
        <v>0.86</v>
      </c>
      <c r="BA234" s="32">
        <v>0.78</v>
      </c>
      <c r="BB234" s="31">
        <v>0.81</v>
      </c>
      <c r="BC234" s="31">
        <v>0.88</v>
      </c>
      <c r="BD234" s="32">
        <v>0.67</v>
      </c>
      <c r="BE234" s="31">
        <v>0.86</v>
      </c>
      <c r="BF234" s="34">
        <v>0.84</v>
      </c>
    </row>
    <row r="235" spans="1:58" ht="24.95" customHeight="1">
      <c r="A235" s="6"/>
      <c r="B235" s="15" t="s">
        <v>238</v>
      </c>
      <c r="C235" s="32">
        <v>0.16</v>
      </c>
      <c r="D235" s="32">
        <v>0.14000000000000001</v>
      </c>
      <c r="E235" s="31">
        <v>0.12</v>
      </c>
      <c r="F235" s="31">
        <v>0.2</v>
      </c>
      <c r="G235" s="32">
        <v>0.15</v>
      </c>
      <c r="H235" s="31">
        <v>0.17</v>
      </c>
      <c r="I235" s="32">
        <v>7.0000000000000007E-2</v>
      </c>
      <c r="J235" s="31">
        <v>0.17</v>
      </c>
      <c r="K235" s="31">
        <v>0.16</v>
      </c>
      <c r="L235" s="31">
        <v>0.2</v>
      </c>
      <c r="M235" s="32">
        <v>0.2</v>
      </c>
      <c r="N235" s="31">
        <v>7.0000000000000007E-2</v>
      </c>
      <c r="O235" s="32">
        <v>0.15</v>
      </c>
      <c r="P235" s="31">
        <v>0.1</v>
      </c>
      <c r="Q235" s="31">
        <v>0.26</v>
      </c>
      <c r="R235" s="31">
        <v>0.12</v>
      </c>
      <c r="S235" s="31">
        <v>0.12</v>
      </c>
      <c r="T235" s="31">
        <v>0.21</v>
      </c>
      <c r="U235" s="32">
        <v>0.11</v>
      </c>
      <c r="V235" s="31">
        <v>0.2</v>
      </c>
      <c r="W235" s="32">
        <v>0.08</v>
      </c>
      <c r="X235" s="31">
        <v>0.18</v>
      </c>
      <c r="Y235" s="31">
        <v>0.17</v>
      </c>
      <c r="Z235" s="32">
        <v>0.16</v>
      </c>
      <c r="AA235" s="31">
        <v>0.14000000000000001</v>
      </c>
      <c r="AB235" s="31">
        <v>0.18</v>
      </c>
      <c r="AC235" s="31">
        <v>0.13</v>
      </c>
      <c r="AD235" s="32">
        <v>0.16</v>
      </c>
      <c r="AE235" s="31">
        <v>0.16</v>
      </c>
      <c r="AF235" s="31">
        <v>0.16</v>
      </c>
      <c r="AG235" s="31">
        <v>0.16</v>
      </c>
      <c r="AH235" s="32">
        <v>0.17</v>
      </c>
      <c r="AI235" s="31">
        <v>0.23</v>
      </c>
      <c r="AJ235" s="31">
        <v>0.11</v>
      </c>
      <c r="AK235" s="32">
        <v>0.1</v>
      </c>
      <c r="AL235" s="31">
        <v>0.2</v>
      </c>
      <c r="AM235" s="31">
        <v>0.17</v>
      </c>
      <c r="AN235" s="31">
        <v>0.18</v>
      </c>
      <c r="AO235" s="32">
        <v>0.17</v>
      </c>
      <c r="AP235" s="31">
        <v>0.11</v>
      </c>
      <c r="AQ235" s="31">
        <v>0.2</v>
      </c>
      <c r="AR235" s="32">
        <v>0.08</v>
      </c>
      <c r="AS235" s="31">
        <v>0.15</v>
      </c>
      <c r="AT235" s="31">
        <v>0.1</v>
      </c>
      <c r="AU235" s="31">
        <v>0.24</v>
      </c>
      <c r="AV235" s="31">
        <v>0.13</v>
      </c>
      <c r="AW235" s="32">
        <v>0.21</v>
      </c>
      <c r="AX235" s="31">
        <v>0.12</v>
      </c>
      <c r="AY235" s="32">
        <v>0.15</v>
      </c>
      <c r="AZ235" s="31">
        <v>0.13</v>
      </c>
      <c r="BA235" s="32">
        <v>0.18</v>
      </c>
      <c r="BB235" s="31">
        <v>0.15</v>
      </c>
      <c r="BC235" s="31">
        <v>0.05</v>
      </c>
      <c r="BD235" s="32">
        <v>0.24</v>
      </c>
      <c r="BE235" s="31">
        <v>0.13</v>
      </c>
      <c r="BF235" s="34">
        <v>0.13</v>
      </c>
    </row>
    <row r="236" spans="1:58" ht="24.95" customHeight="1">
      <c r="A236" s="6"/>
      <c r="B236" s="15" t="s">
        <v>239</v>
      </c>
      <c r="C236" s="32">
        <v>0.01</v>
      </c>
      <c r="D236" s="32">
        <v>0.01</v>
      </c>
      <c r="E236" s="31">
        <v>0.01</v>
      </c>
      <c r="F236" s="31">
        <v>0.02</v>
      </c>
      <c r="G236" s="32">
        <v>0.01</v>
      </c>
      <c r="H236" s="31">
        <v>0.01</v>
      </c>
      <c r="I236" s="32">
        <v>0.01</v>
      </c>
      <c r="J236" s="31">
        <v>0.01</v>
      </c>
      <c r="K236" s="31">
        <v>0.03</v>
      </c>
      <c r="L236" s="31">
        <v>0.01</v>
      </c>
      <c r="M236" s="32">
        <v>0.02</v>
      </c>
      <c r="N236" s="31" t="s">
        <v>152</v>
      </c>
      <c r="O236" s="32" t="s">
        <v>152</v>
      </c>
      <c r="P236" s="31">
        <v>0.03</v>
      </c>
      <c r="Q236" s="31">
        <v>0.01</v>
      </c>
      <c r="R236" s="31" t="s">
        <v>152</v>
      </c>
      <c r="S236" s="31">
        <v>0.02</v>
      </c>
      <c r="T236" s="31">
        <v>0.01</v>
      </c>
      <c r="U236" s="32">
        <v>0.01</v>
      </c>
      <c r="V236" s="31">
        <v>0.02</v>
      </c>
      <c r="W236" s="32">
        <v>0.01</v>
      </c>
      <c r="X236" s="31">
        <v>0.01</v>
      </c>
      <c r="Y236" s="31">
        <v>0.01</v>
      </c>
      <c r="Z236" s="32">
        <v>0.02</v>
      </c>
      <c r="AA236" s="31">
        <v>0.02</v>
      </c>
      <c r="AB236" s="31" t="s">
        <v>152</v>
      </c>
      <c r="AC236" s="31">
        <v>0.01</v>
      </c>
      <c r="AD236" s="32">
        <v>0.02</v>
      </c>
      <c r="AE236" s="31">
        <v>0.01</v>
      </c>
      <c r="AF236" s="31">
        <v>0.01</v>
      </c>
      <c r="AG236" s="31">
        <v>0.01</v>
      </c>
      <c r="AH236" s="32">
        <v>0.02</v>
      </c>
      <c r="AI236" s="31">
        <v>0.01</v>
      </c>
      <c r="AJ236" s="31">
        <v>0.01</v>
      </c>
      <c r="AK236" s="32" t="s">
        <v>152</v>
      </c>
      <c r="AL236" s="31">
        <v>0.02</v>
      </c>
      <c r="AM236" s="31" t="s">
        <v>152</v>
      </c>
      <c r="AN236" s="31">
        <v>0</v>
      </c>
      <c r="AO236" s="32">
        <v>0.02</v>
      </c>
      <c r="AP236" s="31">
        <v>0.01</v>
      </c>
      <c r="AQ236" s="31">
        <v>0.02</v>
      </c>
      <c r="AR236" s="32" t="s">
        <v>152</v>
      </c>
      <c r="AS236" s="31">
        <v>0.02</v>
      </c>
      <c r="AT236" s="31">
        <v>0.01</v>
      </c>
      <c r="AU236" s="31">
        <v>0.02</v>
      </c>
      <c r="AV236" s="31">
        <v>0.01</v>
      </c>
      <c r="AW236" s="32">
        <v>0</v>
      </c>
      <c r="AX236" s="31">
        <v>0.02</v>
      </c>
      <c r="AY236" s="32">
        <v>0.01</v>
      </c>
      <c r="AZ236" s="31">
        <v>0.01</v>
      </c>
      <c r="BA236" s="32">
        <v>0.02</v>
      </c>
      <c r="BB236" s="31">
        <v>0.01</v>
      </c>
      <c r="BC236" s="31">
        <v>0.03</v>
      </c>
      <c r="BD236" s="32">
        <v>0.03</v>
      </c>
      <c r="BE236" s="31">
        <v>0</v>
      </c>
      <c r="BF236" s="34">
        <v>0.01</v>
      </c>
    </row>
    <row r="237" spans="1:58" ht="24.95" customHeight="1">
      <c r="A237" s="6"/>
      <c r="B237" s="15" t="s">
        <v>240</v>
      </c>
      <c r="C237" s="32">
        <v>0.02</v>
      </c>
      <c r="D237" s="32">
        <v>0.01</v>
      </c>
      <c r="E237" s="31">
        <v>0.02</v>
      </c>
      <c r="F237" s="31">
        <v>0.03</v>
      </c>
      <c r="G237" s="32">
        <v>0.02</v>
      </c>
      <c r="H237" s="31">
        <v>0.02</v>
      </c>
      <c r="I237" s="32">
        <v>0.05</v>
      </c>
      <c r="J237" s="31">
        <v>0</v>
      </c>
      <c r="K237" s="31">
        <v>0.02</v>
      </c>
      <c r="L237" s="31">
        <v>0.01</v>
      </c>
      <c r="M237" s="32">
        <v>0.02</v>
      </c>
      <c r="N237" s="31">
        <v>0.02</v>
      </c>
      <c r="O237" s="32">
        <v>0.03</v>
      </c>
      <c r="P237" s="31">
        <v>0.01</v>
      </c>
      <c r="Q237" s="31">
        <v>0.01</v>
      </c>
      <c r="R237" s="31">
        <v>0.04</v>
      </c>
      <c r="S237" s="31">
        <v>0.02</v>
      </c>
      <c r="T237" s="31">
        <v>0.02</v>
      </c>
      <c r="U237" s="32">
        <v>0.01</v>
      </c>
      <c r="V237" s="31">
        <v>0.03</v>
      </c>
      <c r="W237" s="32" t="s">
        <v>152</v>
      </c>
      <c r="X237" s="31">
        <v>0.02</v>
      </c>
      <c r="Y237" s="31">
        <v>0.03</v>
      </c>
      <c r="Z237" s="32">
        <v>0.01</v>
      </c>
      <c r="AA237" s="31">
        <v>0.01</v>
      </c>
      <c r="AB237" s="31">
        <v>0.05</v>
      </c>
      <c r="AC237" s="31">
        <v>0.01</v>
      </c>
      <c r="AD237" s="32">
        <v>0.04</v>
      </c>
      <c r="AE237" s="31">
        <v>0.01</v>
      </c>
      <c r="AF237" s="31" t="s">
        <v>152</v>
      </c>
      <c r="AG237" s="31">
        <v>0.01</v>
      </c>
      <c r="AH237" s="32">
        <v>0.03</v>
      </c>
      <c r="AI237" s="31">
        <v>0.01</v>
      </c>
      <c r="AJ237" s="31">
        <v>0.02</v>
      </c>
      <c r="AK237" s="32">
        <v>0.02</v>
      </c>
      <c r="AL237" s="31">
        <v>0.02</v>
      </c>
      <c r="AM237" s="31">
        <v>0.01</v>
      </c>
      <c r="AN237" s="31">
        <v>0.01</v>
      </c>
      <c r="AO237" s="32">
        <v>0.02</v>
      </c>
      <c r="AP237" s="31">
        <v>0.01</v>
      </c>
      <c r="AQ237" s="31">
        <v>0.03</v>
      </c>
      <c r="AR237" s="32" t="s">
        <v>152</v>
      </c>
      <c r="AS237" s="31">
        <v>0.01</v>
      </c>
      <c r="AT237" s="31">
        <v>0</v>
      </c>
      <c r="AU237" s="31">
        <v>0.03</v>
      </c>
      <c r="AV237" s="31">
        <v>0.01</v>
      </c>
      <c r="AW237" s="32">
        <v>0.01</v>
      </c>
      <c r="AX237" s="31">
        <v>0.03</v>
      </c>
      <c r="AY237" s="32">
        <v>0.02</v>
      </c>
      <c r="AZ237" s="31">
        <v>0.01</v>
      </c>
      <c r="BA237" s="32">
        <v>0.02</v>
      </c>
      <c r="BB237" s="31">
        <v>0.02</v>
      </c>
      <c r="BC237" s="31">
        <v>0.04</v>
      </c>
      <c r="BD237" s="32">
        <v>0.05</v>
      </c>
      <c r="BE237" s="31">
        <v>0.01</v>
      </c>
      <c r="BF237" s="34">
        <v>0.01</v>
      </c>
    </row>
    <row r="238" spans="1:58" ht="24.95" customHeight="1">
      <c r="A238" s="8"/>
      <c r="B238" s="15" t="s">
        <v>157</v>
      </c>
      <c r="C238" s="39">
        <v>0</v>
      </c>
      <c r="D238" s="39">
        <v>0.01</v>
      </c>
      <c r="E238" s="35">
        <v>0.01</v>
      </c>
      <c r="F238" s="35" t="s">
        <v>152</v>
      </c>
      <c r="G238" s="39">
        <v>0.01</v>
      </c>
      <c r="H238" s="35" t="s">
        <v>152</v>
      </c>
      <c r="I238" s="39" t="s">
        <v>152</v>
      </c>
      <c r="J238" s="35">
        <v>0.01</v>
      </c>
      <c r="K238" s="35" t="s">
        <v>152</v>
      </c>
      <c r="L238" s="35">
        <v>0.01</v>
      </c>
      <c r="M238" s="39">
        <v>0.01</v>
      </c>
      <c r="N238" s="35" t="s">
        <v>152</v>
      </c>
      <c r="O238" s="39" t="s">
        <v>152</v>
      </c>
      <c r="P238" s="35">
        <v>0.01</v>
      </c>
      <c r="Q238" s="35" t="s">
        <v>152</v>
      </c>
      <c r="R238" s="35">
        <v>0.02</v>
      </c>
      <c r="S238" s="35">
        <v>0</v>
      </c>
      <c r="T238" s="35">
        <v>0.01</v>
      </c>
      <c r="U238" s="39">
        <v>0.01</v>
      </c>
      <c r="V238" s="35">
        <v>0</v>
      </c>
      <c r="W238" s="39" t="s">
        <v>152</v>
      </c>
      <c r="X238" s="35" t="s">
        <v>152</v>
      </c>
      <c r="Y238" s="35">
        <v>0.01</v>
      </c>
      <c r="Z238" s="39" t="s">
        <v>152</v>
      </c>
      <c r="AA238" s="35" t="s">
        <v>152</v>
      </c>
      <c r="AB238" s="35" t="s">
        <v>152</v>
      </c>
      <c r="AC238" s="35">
        <v>0.03</v>
      </c>
      <c r="AD238" s="39" t="s">
        <v>152</v>
      </c>
      <c r="AE238" s="35">
        <v>0.01</v>
      </c>
      <c r="AF238" s="35">
        <v>0.01</v>
      </c>
      <c r="AG238" s="35">
        <v>0.01</v>
      </c>
      <c r="AH238" s="39" t="s">
        <v>152</v>
      </c>
      <c r="AI238" s="35" t="s">
        <v>152</v>
      </c>
      <c r="AJ238" s="35">
        <v>0.01</v>
      </c>
      <c r="AK238" s="39">
        <v>0</v>
      </c>
      <c r="AL238" s="35" t="s">
        <v>152</v>
      </c>
      <c r="AM238" s="35">
        <v>0.01</v>
      </c>
      <c r="AN238" s="35">
        <v>0</v>
      </c>
      <c r="AO238" s="39" t="s">
        <v>152</v>
      </c>
      <c r="AP238" s="35" t="s">
        <v>152</v>
      </c>
      <c r="AQ238" s="35" t="s">
        <v>152</v>
      </c>
      <c r="AR238" s="39" t="s">
        <v>152</v>
      </c>
      <c r="AS238" s="35" t="s">
        <v>152</v>
      </c>
      <c r="AT238" s="35" t="s">
        <v>152</v>
      </c>
      <c r="AU238" s="35">
        <v>0.01</v>
      </c>
      <c r="AV238" s="35">
        <v>0</v>
      </c>
      <c r="AW238" s="39">
        <v>0.01</v>
      </c>
      <c r="AX238" s="35">
        <v>0</v>
      </c>
      <c r="AY238" s="39">
        <v>0</v>
      </c>
      <c r="AZ238" s="35" t="s">
        <v>152</v>
      </c>
      <c r="BA238" s="39" t="s">
        <v>152</v>
      </c>
      <c r="BB238" s="35">
        <v>0.01</v>
      </c>
      <c r="BC238" s="35" t="s">
        <v>152</v>
      </c>
      <c r="BD238" s="39">
        <v>0.01</v>
      </c>
      <c r="BE238" s="35" t="s">
        <v>152</v>
      </c>
      <c r="BF238" s="38">
        <v>0</v>
      </c>
    </row>
    <row r="240" spans="1:58" ht="24.95" customHeight="1">
      <c r="A240" s="1"/>
      <c r="B240" s="1" t="s">
        <v>29</v>
      </c>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row>
    <row r="241" spans="1:58" ht="24.9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row>
    <row r="242" spans="1:58" ht="24.95" customHeight="1">
      <c r="A242" s="2" t="s">
        <v>75</v>
      </c>
      <c r="B242" s="3"/>
      <c r="C242" s="69" t="s">
        <v>74</v>
      </c>
      <c r="D242" s="66" t="s">
        <v>76</v>
      </c>
      <c r="E242" s="68"/>
      <c r="F242" s="67"/>
      <c r="G242" s="66" t="s">
        <v>77</v>
      </c>
      <c r="H242" s="67"/>
      <c r="I242" s="66" t="s">
        <v>78</v>
      </c>
      <c r="J242" s="68"/>
      <c r="K242" s="68"/>
      <c r="L242" s="67"/>
      <c r="M242" s="66" t="s">
        <v>79</v>
      </c>
      <c r="N242" s="67"/>
      <c r="O242" s="66" t="s">
        <v>80</v>
      </c>
      <c r="P242" s="68"/>
      <c r="Q242" s="68"/>
      <c r="R242" s="68"/>
      <c r="S242" s="68"/>
      <c r="T242" s="67"/>
      <c r="U242" s="66" t="s">
        <v>81</v>
      </c>
      <c r="V242" s="67"/>
      <c r="W242" s="66" t="s">
        <v>82</v>
      </c>
      <c r="X242" s="68"/>
      <c r="Y242" s="67"/>
      <c r="Z242" s="66" t="s">
        <v>83</v>
      </c>
      <c r="AA242" s="68"/>
      <c r="AB242" s="68"/>
      <c r="AC242" s="67"/>
      <c r="AD242" s="66" t="s">
        <v>84</v>
      </c>
      <c r="AE242" s="68"/>
      <c r="AF242" s="68"/>
      <c r="AG242" s="67"/>
      <c r="AH242" s="66" t="s">
        <v>85</v>
      </c>
      <c r="AI242" s="68"/>
      <c r="AJ242" s="67"/>
      <c r="AK242" s="66" t="s">
        <v>86</v>
      </c>
      <c r="AL242" s="68"/>
      <c r="AM242" s="68"/>
      <c r="AN242" s="67"/>
      <c r="AO242" s="66" t="s">
        <v>87</v>
      </c>
      <c r="AP242" s="68"/>
      <c r="AQ242" s="67"/>
      <c r="AR242" s="66" t="s">
        <v>88</v>
      </c>
      <c r="AS242" s="68"/>
      <c r="AT242" s="68"/>
      <c r="AU242" s="67"/>
      <c r="AV242" s="65" t="s">
        <v>89</v>
      </c>
      <c r="AW242" s="66" t="s">
        <v>90</v>
      </c>
      <c r="AX242" s="67"/>
      <c r="AY242" s="66" t="s">
        <v>91</v>
      </c>
      <c r="AZ242" s="67"/>
      <c r="BA242" s="66" t="s">
        <v>92</v>
      </c>
      <c r="BB242" s="68"/>
      <c r="BC242" s="67"/>
      <c r="BD242" s="66" t="s">
        <v>93</v>
      </c>
      <c r="BE242" s="68"/>
      <c r="BF242" s="67"/>
    </row>
    <row r="243" spans="1:58" ht="24.95" customHeight="1">
      <c r="A243" s="5"/>
      <c r="B243" s="4"/>
      <c r="C243" s="11" t="s">
        <v>94</v>
      </c>
      <c r="D243" s="11" t="s">
        <v>95</v>
      </c>
      <c r="E243" s="10" t="s">
        <v>96</v>
      </c>
      <c r="F243" s="10" t="s">
        <v>97</v>
      </c>
      <c r="G243" s="11" t="s">
        <v>98</v>
      </c>
      <c r="H243" s="10" t="s">
        <v>99</v>
      </c>
      <c r="I243" s="11" t="s">
        <v>100</v>
      </c>
      <c r="J243" s="10" t="s">
        <v>101</v>
      </c>
      <c r="K243" s="10" t="s">
        <v>102</v>
      </c>
      <c r="L243" s="10" t="s">
        <v>103</v>
      </c>
      <c r="M243" s="11" t="s">
        <v>104</v>
      </c>
      <c r="N243" s="10" t="s">
        <v>105</v>
      </c>
      <c r="O243" s="11" t="s">
        <v>106</v>
      </c>
      <c r="P243" s="10" t="s">
        <v>107</v>
      </c>
      <c r="Q243" s="10" t="s">
        <v>108</v>
      </c>
      <c r="R243" s="10" t="s">
        <v>109</v>
      </c>
      <c r="S243" s="10" t="s">
        <v>110</v>
      </c>
      <c r="T243" s="10" t="s">
        <v>111</v>
      </c>
      <c r="U243" s="11" t="s">
        <v>112</v>
      </c>
      <c r="V243" s="10" t="s">
        <v>113</v>
      </c>
      <c r="W243" s="11" t="s">
        <v>114</v>
      </c>
      <c r="X243" s="10" t="s">
        <v>115</v>
      </c>
      <c r="Y243" s="10" t="s">
        <v>116</v>
      </c>
      <c r="Z243" s="11" t="s">
        <v>117</v>
      </c>
      <c r="AA243" s="10" t="s">
        <v>118</v>
      </c>
      <c r="AB243" s="10" t="s">
        <v>119</v>
      </c>
      <c r="AC243" s="10" t="s">
        <v>120</v>
      </c>
      <c r="AD243" s="11" t="s">
        <v>121</v>
      </c>
      <c r="AE243" s="10" t="s">
        <v>122</v>
      </c>
      <c r="AF243" s="10" t="s">
        <v>123</v>
      </c>
      <c r="AG243" s="10" t="s">
        <v>124</v>
      </c>
      <c r="AH243" s="11" t="s">
        <v>125</v>
      </c>
      <c r="AI243" s="10" t="s">
        <v>126</v>
      </c>
      <c r="AJ243" s="10" t="s">
        <v>127</v>
      </c>
      <c r="AK243" s="11" t="s">
        <v>128</v>
      </c>
      <c r="AL243" s="10" t="s">
        <v>129</v>
      </c>
      <c r="AM243" s="10" t="s">
        <v>130</v>
      </c>
      <c r="AN243" s="10" t="s">
        <v>131</v>
      </c>
      <c r="AO243" s="11" t="s">
        <v>132</v>
      </c>
      <c r="AP243" s="10" t="s">
        <v>133</v>
      </c>
      <c r="AQ243" s="10" t="s">
        <v>134</v>
      </c>
      <c r="AR243" s="11" t="s">
        <v>135</v>
      </c>
      <c r="AS243" s="10" t="s">
        <v>136</v>
      </c>
      <c r="AT243" s="10" t="s">
        <v>137</v>
      </c>
      <c r="AU243" s="10" t="s">
        <v>138</v>
      </c>
      <c r="AV243" s="10" t="s">
        <v>139</v>
      </c>
      <c r="AW243" s="11" t="s">
        <v>140</v>
      </c>
      <c r="AX243" s="10" t="s">
        <v>141</v>
      </c>
      <c r="AY243" s="11" t="s">
        <v>142</v>
      </c>
      <c r="AZ243" s="10" t="s">
        <v>143</v>
      </c>
      <c r="BA243" s="11" t="s">
        <v>144</v>
      </c>
      <c r="BB243" s="10" t="s">
        <v>145</v>
      </c>
      <c r="BC243" s="10" t="s">
        <v>146</v>
      </c>
      <c r="BD243" s="11" t="s">
        <v>147</v>
      </c>
      <c r="BE243" s="10" t="s">
        <v>148</v>
      </c>
      <c r="BF243" s="12" t="s">
        <v>149</v>
      </c>
    </row>
    <row r="244" spans="1:58" ht="24.95" customHeight="1">
      <c r="A244" s="7" t="s">
        <v>29</v>
      </c>
      <c r="B244" s="15" t="s">
        <v>150</v>
      </c>
      <c r="C244" s="17">
        <v>301</v>
      </c>
      <c r="D244" s="17">
        <v>108</v>
      </c>
      <c r="E244" s="16">
        <v>73</v>
      </c>
      <c r="F244" s="16">
        <v>114</v>
      </c>
      <c r="G244" s="17">
        <v>136</v>
      </c>
      <c r="H244" s="16">
        <v>163</v>
      </c>
      <c r="I244" s="17">
        <v>59</v>
      </c>
      <c r="J244" s="16">
        <v>80</v>
      </c>
      <c r="K244" s="16">
        <v>76</v>
      </c>
      <c r="L244" s="16">
        <v>87</v>
      </c>
      <c r="M244" s="17">
        <v>181</v>
      </c>
      <c r="N244" s="16">
        <v>93</v>
      </c>
      <c r="O244" s="17">
        <v>81</v>
      </c>
      <c r="P244" s="16">
        <v>93</v>
      </c>
      <c r="Q244" s="16">
        <v>75</v>
      </c>
      <c r="R244" s="16">
        <v>49</v>
      </c>
      <c r="S244" s="16">
        <v>175</v>
      </c>
      <c r="T244" s="16">
        <v>124</v>
      </c>
      <c r="U244" s="17">
        <v>129</v>
      </c>
      <c r="V244" s="16">
        <v>133</v>
      </c>
      <c r="W244" s="17">
        <v>60</v>
      </c>
      <c r="X244" s="16">
        <v>105</v>
      </c>
      <c r="Y244" s="16">
        <v>137</v>
      </c>
      <c r="Z244" s="17">
        <v>139</v>
      </c>
      <c r="AA244" s="16">
        <v>50</v>
      </c>
      <c r="AB244" s="16">
        <v>63</v>
      </c>
      <c r="AC244" s="16">
        <v>49</v>
      </c>
      <c r="AD244" s="17">
        <v>119</v>
      </c>
      <c r="AE244" s="16">
        <v>80</v>
      </c>
      <c r="AF244" s="16">
        <v>100</v>
      </c>
      <c r="AG244" s="16">
        <v>180</v>
      </c>
      <c r="AH244" s="17">
        <v>88</v>
      </c>
      <c r="AI244" s="16">
        <v>74</v>
      </c>
      <c r="AJ244" s="16">
        <v>129</v>
      </c>
      <c r="AK244" s="17">
        <v>211</v>
      </c>
      <c r="AL244" s="16">
        <v>100</v>
      </c>
      <c r="AM244" s="16">
        <v>109</v>
      </c>
      <c r="AN244" s="16">
        <v>199</v>
      </c>
      <c r="AO244" s="17">
        <v>41</v>
      </c>
      <c r="AP244" s="16">
        <v>94</v>
      </c>
      <c r="AQ244" s="16">
        <v>131</v>
      </c>
      <c r="AR244" s="17">
        <v>124</v>
      </c>
      <c r="AS244" s="16">
        <v>66</v>
      </c>
      <c r="AT244" s="16">
        <v>190</v>
      </c>
      <c r="AU244" s="16">
        <v>90</v>
      </c>
      <c r="AV244" s="16">
        <v>134</v>
      </c>
      <c r="AW244" s="17">
        <v>107</v>
      </c>
      <c r="AX244" s="16">
        <v>167</v>
      </c>
      <c r="AY244" s="17">
        <v>243</v>
      </c>
      <c r="AZ244" s="16">
        <v>89</v>
      </c>
      <c r="BA244" s="17">
        <v>72</v>
      </c>
      <c r="BB244" s="16">
        <v>228</v>
      </c>
      <c r="BC244" s="16">
        <v>24</v>
      </c>
      <c r="BD244" s="17">
        <v>69</v>
      </c>
      <c r="BE244" s="16">
        <v>105</v>
      </c>
      <c r="BF244" s="18">
        <v>117</v>
      </c>
    </row>
    <row r="245" spans="1:58" ht="24.95" customHeight="1">
      <c r="A245" s="6"/>
      <c r="B245" s="15"/>
      <c r="C245" s="23"/>
      <c r="D245" s="23"/>
      <c r="E245" s="22"/>
      <c r="F245" s="22"/>
      <c r="G245" s="23"/>
      <c r="H245" s="22"/>
      <c r="I245" s="23"/>
      <c r="J245" s="22"/>
      <c r="K245" s="22"/>
      <c r="L245" s="22"/>
      <c r="M245" s="23"/>
      <c r="N245" s="22"/>
      <c r="O245" s="23"/>
      <c r="P245" s="22"/>
      <c r="Q245" s="22"/>
      <c r="R245" s="22"/>
      <c r="S245" s="22"/>
      <c r="T245" s="22"/>
      <c r="U245" s="23"/>
      <c r="V245" s="22"/>
      <c r="W245" s="23"/>
      <c r="X245" s="22"/>
      <c r="Y245" s="22"/>
      <c r="Z245" s="23"/>
      <c r="AA245" s="22"/>
      <c r="AB245" s="22"/>
      <c r="AC245" s="22"/>
      <c r="AD245" s="23"/>
      <c r="AE245" s="22"/>
      <c r="AF245" s="22"/>
      <c r="AG245" s="22"/>
      <c r="AH245" s="23"/>
      <c r="AI245" s="22"/>
      <c r="AJ245" s="22"/>
      <c r="AK245" s="23"/>
      <c r="AL245" s="22"/>
      <c r="AM245" s="22"/>
      <c r="AN245" s="22"/>
      <c r="AO245" s="23"/>
      <c r="AP245" s="22"/>
      <c r="AQ245" s="22"/>
      <c r="AR245" s="23"/>
      <c r="AS245" s="22"/>
      <c r="AT245" s="22"/>
      <c r="AU245" s="22"/>
      <c r="AV245" s="22"/>
      <c r="AW245" s="23"/>
      <c r="AX245" s="22"/>
      <c r="AY245" s="23"/>
      <c r="AZ245" s="22"/>
      <c r="BA245" s="23"/>
      <c r="BB245" s="22"/>
      <c r="BC245" s="22"/>
      <c r="BD245" s="23"/>
      <c r="BE245" s="22"/>
      <c r="BF245" s="25"/>
    </row>
    <row r="246" spans="1:58" ht="24.95" customHeight="1">
      <c r="A246" s="6"/>
      <c r="B246" s="15" t="s">
        <v>234</v>
      </c>
      <c r="C246" s="49">
        <v>0.95</v>
      </c>
      <c r="D246" s="49">
        <v>0.98</v>
      </c>
      <c r="E246" s="50">
        <v>0.97</v>
      </c>
      <c r="F246" s="50">
        <v>0.91</v>
      </c>
      <c r="G246" s="49">
        <v>0.95</v>
      </c>
      <c r="H246" s="50">
        <v>0.95</v>
      </c>
      <c r="I246" s="49">
        <v>1</v>
      </c>
      <c r="J246" s="50">
        <v>0.97</v>
      </c>
      <c r="K246" s="50">
        <v>0.9</v>
      </c>
      <c r="L246" s="50">
        <v>0.95</v>
      </c>
      <c r="M246" s="49">
        <v>0.94</v>
      </c>
      <c r="N246" s="50">
        <v>0.99</v>
      </c>
      <c r="O246" s="49">
        <v>0.97</v>
      </c>
      <c r="P246" s="50">
        <v>0.98</v>
      </c>
      <c r="Q246" s="50">
        <v>0.88</v>
      </c>
      <c r="R246" s="50">
        <v>1</v>
      </c>
      <c r="S246" s="50">
        <v>0.97</v>
      </c>
      <c r="T246" s="50">
        <v>0.93</v>
      </c>
      <c r="U246" s="49">
        <v>0.99</v>
      </c>
      <c r="V246" s="50">
        <v>0.91</v>
      </c>
      <c r="W246" s="49">
        <v>1</v>
      </c>
      <c r="X246" s="50">
        <v>0.96</v>
      </c>
      <c r="Y246" s="50">
        <v>0.93</v>
      </c>
      <c r="Z246" s="49">
        <v>0.97</v>
      </c>
      <c r="AA246" s="50">
        <v>0.93</v>
      </c>
      <c r="AB246" s="50">
        <v>0.94</v>
      </c>
      <c r="AC246" s="50">
        <v>0.96</v>
      </c>
      <c r="AD246" s="49">
        <v>0.92</v>
      </c>
      <c r="AE246" s="50">
        <v>0.96</v>
      </c>
      <c r="AF246" s="50">
        <v>0.99</v>
      </c>
      <c r="AG246" s="50">
        <v>0.98</v>
      </c>
      <c r="AH246" s="49">
        <v>0.9</v>
      </c>
      <c r="AI246" s="50">
        <v>0.98</v>
      </c>
      <c r="AJ246" s="50">
        <v>0.97</v>
      </c>
      <c r="AK246" s="49">
        <v>0.99</v>
      </c>
      <c r="AL246" s="50">
        <v>0.97</v>
      </c>
      <c r="AM246" s="50">
        <v>0.97</v>
      </c>
      <c r="AN246" s="50">
        <v>0.98</v>
      </c>
      <c r="AO246" s="49">
        <v>0.88</v>
      </c>
      <c r="AP246" s="50">
        <v>0.98</v>
      </c>
      <c r="AQ246" s="50">
        <v>0.95</v>
      </c>
      <c r="AR246" s="49">
        <v>0.99</v>
      </c>
      <c r="AS246" s="50">
        <v>0.99</v>
      </c>
      <c r="AT246" s="50">
        <v>0.99</v>
      </c>
      <c r="AU246" s="50">
        <v>0.89</v>
      </c>
      <c r="AV246" s="50">
        <v>0.99</v>
      </c>
      <c r="AW246" s="49">
        <v>0.93</v>
      </c>
      <c r="AX246" s="50">
        <v>0.97</v>
      </c>
      <c r="AY246" s="49">
        <v>0.97</v>
      </c>
      <c r="AZ246" s="50">
        <v>0.98</v>
      </c>
      <c r="BA246" s="49">
        <v>0.96</v>
      </c>
      <c r="BB246" s="50">
        <v>0.95</v>
      </c>
      <c r="BC246" s="50">
        <v>0.97</v>
      </c>
      <c r="BD246" s="49">
        <v>0.92</v>
      </c>
      <c r="BE246" s="50">
        <v>0.94</v>
      </c>
      <c r="BF246" s="51">
        <v>0.98</v>
      </c>
    </row>
    <row r="247" spans="1:58" ht="24.95" customHeight="1">
      <c r="A247" s="6"/>
      <c r="B247" s="15" t="s">
        <v>235</v>
      </c>
      <c r="C247" s="49">
        <v>0.04</v>
      </c>
      <c r="D247" s="49">
        <v>0.02</v>
      </c>
      <c r="E247" s="50">
        <v>0.03</v>
      </c>
      <c r="F247" s="50">
        <v>0.08</v>
      </c>
      <c r="G247" s="49">
        <v>0.05</v>
      </c>
      <c r="H247" s="50">
        <v>0.04</v>
      </c>
      <c r="I247" s="23" t="s">
        <v>152</v>
      </c>
      <c r="J247" s="50">
        <v>0.03</v>
      </c>
      <c r="K247" s="50">
        <v>0.1</v>
      </c>
      <c r="L247" s="50">
        <v>0.03</v>
      </c>
      <c r="M247" s="49">
        <v>0.05</v>
      </c>
      <c r="N247" s="50">
        <v>0.01</v>
      </c>
      <c r="O247" s="49">
        <v>0.03</v>
      </c>
      <c r="P247" s="50">
        <v>0.02</v>
      </c>
      <c r="Q247" s="50">
        <v>0.1</v>
      </c>
      <c r="R247" s="22" t="s">
        <v>152</v>
      </c>
      <c r="S247" s="50">
        <v>0.03</v>
      </c>
      <c r="T247" s="50">
        <v>0.06</v>
      </c>
      <c r="U247" s="49">
        <v>0.01</v>
      </c>
      <c r="V247" s="50">
        <v>0.08</v>
      </c>
      <c r="W247" s="23" t="s">
        <v>152</v>
      </c>
      <c r="X247" s="50">
        <v>0.04</v>
      </c>
      <c r="Y247" s="50">
        <v>0.06</v>
      </c>
      <c r="Z247" s="49">
        <v>0.03</v>
      </c>
      <c r="AA247" s="50">
        <v>7.0000000000000007E-2</v>
      </c>
      <c r="AB247" s="50">
        <v>0.04</v>
      </c>
      <c r="AC247" s="50">
        <v>0.04</v>
      </c>
      <c r="AD247" s="49">
        <v>7.0000000000000007E-2</v>
      </c>
      <c r="AE247" s="50">
        <v>0.04</v>
      </c>
      <c r="AF247" s="50">
        <v>0.01</v>
      </c>
      <c r="AG247" s="50">
        <v>0.02</v>
      </c>
      <c r="AH247" s="49">
        <v>0.1</v>
      </c>
      <c r="AI247" s="50">
        <v>0.02</v>
      </c>
      <c r="AJ247" s="50">
        <v>0.02</v>
      </c>
      <c r="AK247" s="49">
        <v>0.01</v>
      </c>
      <c r="AL247" s="50">
        <v>0.01</v>
      </c>
      <c r="AM247" s="50">
        <v>0.03</v>
      </c>
      <c r="AN247" s="50">
        <v>0.01</v>
      </c>
      <c r="AO247" s="49">
        <v>0.12</v>
      </c>
      <c r="AP247" s="50">
        <v>0.02</v>
      </c>
      <c r="AQ247" s="50">
        <v>0.04</v>
      </c>
      <c r="AR247" s="49">
        <v>0.01</v>
      </c>
      <c r="AS247" s="50">
        <v>0.01</v>
      </c>
      <c r="AT247" s="50">
        <v>0.01</v>
      </c>
      <c r="AU247" s="50">
        <v>0.09</v>
      </c>
      <c r="AV247" s="50">
        <v>0.01</v>
      </c>
      <c r="AW247" s="49">
        <v>7.0000000000000007E-2</v>
      </c>
      <c r="AX247" s="50">
        <v>0.02</v>
      </c>
      <c r="AY247" s="49">
        <v>0.02</v>
      </c>
      <c r="AZ247" s="50">
        <v>0.02</v>
      </c>
      <c r="BA247" s="49">
        <v>0.04</v>
      </c>
      <c r="BB247" s="50">
        <v>0.04</v>
      </c>
      <c r="BC247" s="50">
        <v>0.03</v>
      </c>
      <c r="BD247" s="49">
        <v>0.08</v>
      </c>
      <c r="BE247" s="50">
        <v>0.04</v>
      </c>
      <c r="BF247" s="51">
        <v>0.02</v>
      </c>
    </row>
    <row r="248" spans="1:58" ht="24.95" customHeight="1">
      <c r="A248" s="6"/>
      <c r="B248" s="15" t="s">
        <v>236</v>
      </c>
      <c r="C248" s="49">
        <v>0.91</v>
      </c>
      <c r="D248" s="49">
        <v>0.97</v>
      </c>
      <c r="E248" s="50">
        <v>0.95</v>
      </c>
      <c r="F248" s="50">
        <v>0.83</v>
      </c>
      <c r="G248" s="49">
        <v>0.91</v>
      </c>
      <c r="H248" s="50">
        <v>0.91</v>
      </c>
      <c r="I248" s="49">
        <v>1</v>
      </c>
      <c r="J248" s="50">
        <v>0.94</v>
      </c>
      <c r="K248" s="50">
        <v>0.8</v>
      </c>
      <c r="L248" s="50">
        <v>0.92</v>
      </c>
      <c r="M248" s="49">
        <v>0.89</v>
      </c>
      <c r="N248" s="50">
        <v>0.97</v>
      </c>
      <c r="O248" s="49">
        <v>0.94</v>
      </c>
      <c r="P248" s="50">
        <v>0.95</v>
      </c>
      <c r="Q248" s="50">
        <v>0.77</v>
      </c>
      <c r="R248" s="50">
        <v>1</v>
      </c>
      <c r="S248" s="50">
        <v>0.95</v>
      </c>
      <c r="T248" s="50">
        <v>0.86</v>
      </c>
      <c r="U248" s="49">
        <v>0.98</v>
      </c>
      <c r="V248" s="50">
        <v>0.82</v>
      </c>
      <c r="W248" s="49">
        <v>1</v>
      </c>
      <c r="X248" s="50">
        <v>0.91</v>
      </c>
      <c r="Y248" s="50">
        <v>0.87</v>
      </c>
      <c r="Z248" s="49">
        <v>0.93</v>
      </c>
      <c r="AA248" s="50">
        <v>0.86</v>
      </c>
      <c r="AB248" s="50">
        <v>0.89</v>
      </c>
      <c r="AC248" s="50">
        <v>0.93</v>
      </c>
      <c r="AD248" s="49">
        <v>0.86</v>
      </c>
      <c r="AE248" s="50">
        <v>0.92</v>
      </c>
      <c r="AF248" s="50">
        <v>0.97</v>
      </c>
      <c r="AG248" s="50">
        <v>0.95</v>
      </c>
      <c r="AH248" s="49">
        <v>0.79</v>
      </c>
      <c r="AI248" s="50">
        <v>0.96</v>
      </c>
      <c r="AJ248" s="50">
        <v>0.96</v>
      </c>
      <c r="AK248" s="49">
        <v>0.98</v>
      </c>
      <c r="AL248" s="50">
        <v>0.96</v>
      </c>
      <c r="AM248" s="50">
        <v>0.94</v>
      </c>
      <c r="AN248" s="50">
        <v>0.97</v>
      </c>
      <c r="AO248" s="49">
        <v>0.76</v>
      </c>
      <c r="AP248" s="50">
        <v>0.96</v>
      </c>
      <c r="AQ248" s="50">
        <v>0.91</v>
      </c>
      <c r="AR248" s="49">
        <v>0.98</v>
      </c>
      <c r="AS248" s="50">
        <v>0.98</v>
      </c>
      <c r="AT248" s="50">
        <v>0.98</v>
      </c>
      <c r="AU248" s="50">
        <v>0.8</v>
      </c>
      <c r="AV248" s="50">
        <v>0.98</v>
      </c>
      <c r="AW248" s="49">
        <v>0.86</v>
      </c>
      <c r="AX248" s="50">
        <v>0.95</v>
      </c>
      <c r="AY248" s="49">
        <v>0.95</v>
      </c>
      <c r="AZ248" s="50">
        <v>0.97</v>
      </c>
      <c r="BA248" s="49">
        <v>0.91</v>
      </c>
      <c r="BB248" s="50">
        <v>0.91</v>
      </c>
      <c r="BC248" s="50">
        <v>0.94</v>
      </c>
      <c r="BD248" s="49">
        <v>0.85</v>
      </c>
      <c r="BE248" s="50">
        <v>0.9</v>
      </c>
      <c r="BF248" s="51">
        <v>0.96</v>
      </c>
    </row>
    <row r="249" spans="1:58" ht="24.95" customHeight="1">
      <c r="A249" s="6"/>
      <c r="B249" s="15" t="s">
        <v>237</v>
      </c>
      <c r="C249" s="32">
        <v>0.76</v>
      </c>
      <c r="D249" s="32">
        <v>0.91</v>
      </c>
      <c r="E249" s="31">
        <v>0.81</v>
      </c>
      <c r="F249" s="31">
        <v>0.57999999999999996</v>
      </c>
      <c r="G249" s="32">
        <v>0.68</v>
      </c>
      <c r="H249" s="31">
        <v>0.83</v>
      </c>
      <c r="I249" s="32">
        <v>0.75</v>
      </c>
      <c r="J249" s="31">
        <v>0.8</v>
      </c>
      <c r="K249" s="31">
        <v>0.75</v>
      </c>
      <c r="L249" s="31">
        <v>0.74</v>
      </c>
      <c r="M249" s="32">
        <v>0.71</v>
      </c>
      <c r="N249" s="31">
        <v>0.89</v>
      </c>
      <c r="O249" s="32">
        <v>0.78</v>
      </c>
      <c r="P249" s="31">
        <v>0.8</v>
      </c>
      <c r="Q249" s="31">
        <v>0.61</v>
      </c>
      <c r="R249" s="31">
        <v>0.89</v>
      </c>
      <c r="S249" s="31">
        <v>0.79</v>
      </c>
      <c r="T249" s="31">
        <v>0.72</v>
      </c>
      <c r="U249" s="32">
        <v>0.93</v>
      </c>
      <c r="V249" s="31">
        <v>0.57999999999999996</v>
      </c>
      <c r="W249" s="32">
        <v>0.87</v>
      </c>
      <c r="X249" s="31">
        <v>0.7</v>
      </c>
      <c r="Y249" s="31">
        <v>0.76</v>
      </c>
      <c r="Z249" s="32">
        <v>0.75</v>
      </c>
      <c r="AA249" s="31">
        <v>0.74</v>
      </c>
      <c r="AB249" s="31">
        <v>0.75</v>
      </c>
      <c r="AC249" s="31">
        <v>0.82</v>
      </c>
      <c r="AD249" s="32">
        <v>0.6</v>
      </c>
      <c r="AE249" s="31">
        <v>0.77</v>
      </c>
      <c r="AF249" s="31">
        <v>0.95</v>
      </c>
      <c r="AG249" s="31">
        <v>0.87</v>
      </c>
      <c r="AH249" s="32">
        <v>0.56000000000000005</v>
      </c>
      <c r="AI249" s="31">
        <v>0.76</v>
      </c>
      <c r="AJ249" s="31">
        <v>0.89</v>
      </c>
      <c r="AK249" s="32">
        <v>0.87</v>
      </c>
      <c r="AL249" s="31">
        <v>0.76</v>
      </c>
      <c r="AM249" s="31">
        <v>0.89</v>
      </c>
      <c r="AN249" s="31">
        <v>0.85</v>
      </c>
      <c r="AO249" s="32">
        <v>0.53</v>
      </c>
      <c r="AP249" s="31">
        <v>0.92</v>
      </c>
      <c r="AQ249" s="31">
        <v>0.72</v>
      </c>
      <c r="AR249" s="32">
        <v>0.95</v>
      </c>
      <c r="AS249" s="31">
        <v>0.67</v>
      </c>
      <c r="AT249" s="31">
        <v>0.85</v>
      </c>
      <c r="AU249" s="31">
        <v>0.57999999999999996</v>
      </c>
      <c r="AV249" s="31">
        <v>0.86</v>
      </c>
      <c r="AW249" s="32">
        <v>0.6</v>
      </c>
      <c r="AX249" s="31">
        <v>0.87</v>
      </c>
      <c r="AY249" s="32">
        <v>0.81</v>
      </c>
      <c r="AZ249" s="31">
        <v>0.89</v>
      </c>
      <c r="BA249" s="32">
        <v>0.79</v>
      </c>
      <c r="BB249" s="31">
        <v>0.75</v>
      </c>
      <c r="BC249" s="31">
        <v>0.83</v>
      </c>
      <c r="BD249" s="32">
        <v>0.67</v>
      </c>
      <c r="BE249" s="31">
        <v>0.65</v>
      </c>
      <c r="BF249" s="34">
        <v>0.89</v>
      </c>
    </row>
    <row r="250" spans="1:58" ht="24.95" customHeight="1">
      <c r="A250" s="6"/>
      <c r="B250" s="15" t="s">
        <v>238</v>
      </c>
      <c r="C250" s="32">
        <v>0.19</v>
      </c>
      <c r="D250" s="32">
        <v>7.0000000000000007E-2</v>
      </c>
      <c r="E250" s="31">
        <v>0.16</v>
      </c>
      <c r="F250" s="31">
        <v>0.33</v>
      </c>
      <c r="G250" s="32">
        <v>0.28000000000000003</v>
      </c>
      <c r="H250" s="31">
        <v>0.13</v>
      </c>
      <c r="I250" s="32">
        <v>0.25</v>
      </c>
      <c r="J250" s="31">
        <v>0.17</v>
      </c>
      <c r="K250" s="31">
        <v>0.15</v>
      </c>
      <c r="L250" s="31">
        <v>0.21</v>
      </c>
      <c r="M250" s="32">
        <v>0.24</v>
      </c>
      <c r="N250" s="31">
        <v>0.09</v>
      </c>
      <c r="O250" s="32">
        <v>0.19</v>
      </c>
      <c r="P250" s="31">
        <v>0.18</v>
      </c>
      <c r="Q250" s="31">
        <v>0.27</v>
      </c>
      <c r="R250" s="31">
        <v>0.11</v>
      </c>
      <c r="S250" s="31">
        <v>0.19</v>
      </c>
      <c r="T250" s="31">
        <v>0.21</v>
      </c>
      <c r="U250" s="32">
        <v>0.06</v>
      </c>
      <c r="V250" s="31">
        <v>0.33</v>
      </c>
      <c r="W250" s="32">
        <v>0.13</v>
      </c>
      <c r="X250" s="31">
        <v>0.25</v>
      </c>
      <c r="Y250" s="31">
        <v>0.18</v>
      </c>
      <c r="Z250" s="32">
        <v>0.22</v>
      </c>
      <c r="AA250" s="31">
        <v>0.19</v>
      </c>
      <c r="AB250" s="31">
        <v>0.19</v>
      </c>
      <c r="AC250" s="31">
        <v>0.14000000000000001</v>
      </c>
      <c r="AD250" s="32">
        <v>0.32</v>
      </c>
      <c r="AE250" s="31">
        <v>0.19</v>
      </c>
      <c r="AF250" s="31">
        <v>0.04</v>
      </c>
      <c r="AG250" s="31">
        <v>0.11</v>
      </c>
      <c r="AH250" s="32">
        <v>0.34</v>
      </c>
      <c r="AI250" s="31">
        <v>0.22</v>
      </c>
      <c r="AJ250" s="31">
        <v>0.09</v>
      </c>
      <c r="AK250" s="32">
        <v>0.12</v>
      </c>
      <c r="AL250" s="31">
        <v>0.22</v>
      </c>
      <c r="AM250" s="31">
        <v>0.08</v>
      </c>
      <c r="AN250" s="31">
        <v>0.13</v>
      </c>
      <c r="AO250" s="32">
        <v>0.35</v>
      </c>
      <c r="AP250" s="31">
        <v>0.06</v>
      </c>
      <c r="AQ250" s="31">
        <v>0.23</v>
      </c>
      <c r="AR250" s="32">
        <v>0.04</v>
      </c>
      <c r="AS250" s="31">
        <v>0.33</v>
      </c>
      <c r="AT250" s="31">
        <v>0.14000000000000001</v>
      </c>
      <c r="AU250" s="31">
        <v>0.31</v>
      </c>
      <c r="AV250" s="31">
        <v>0.13</v>
      </c>
      <c r="AW250" s="32">
        <v>0.33</v>
      </c>
      <c r="AX250" s="31">
        <v>0.1</v>
      </c>
      <c r="AY250" s="32">
        <v>0.16</v>
      </c>
      <c r="AZ250" s="31">
        <v>0.09</v>
      </c>
      <c r="BA250" s="32">
        <v>0.17</v>
      </c>
      <c r="BB250" s="31">
        <v>0.2</v>
      </c>
      <c r="BC250" s="31">
        <v>0.14000000000000001</v>
      </c>
      <c r="BD250" s="32">
        <v>0.25</v>
      </c>
      <c r="BE250" s="31">
        <v>0.28999999999999998</v>
      </c>
      <c r="BF250" s="34">
        <v>0.09</v>
      </c>
    </row>
    <row r="251" spans="1:58" ht="24.95" customHeight="1">
      <c r="A251" s="6"/>
      <c r="B251" s="15" t="s">
        <v>239</v>
      </c>
      <c r="C251" s="32">
        <v>0.03</v>
      </c>
      <c r="D251" s="32">
        <v>0.01</v>
      </c>
      <c r="E251" s="31">
        <v>0.01</v>
      </c>
      <c r="F251" s="31">
        <v>0.06</v>
      </c>
      <c r="G251" s="32">
        <v>0.02</v>
      </c>
      <c r="H251" s="31">
        <v>0.04</v>
      </c>
      <c r="I251" s="32" t="s">
        <v>152</v>
      </c>
      <c r="J251" s="31">
        <v>0.01</v>
      </c>
      <c r="K251" s="31">
        <v>7.0000000000000007E-2</v>
      </c>
      <c r="L251" s="31">
        <v>0.03</v>
      </c>
      <c r="M251" s="32">
        <v>0.03</v>
      </c>
      <c r="N251" s="31">
        <v>0.01</v>
      </c>
      <c r="O251" s="32">
        <v>0.02</v>
      </c>
      <c r="P251" s="31">
        <v>0.02</v>
      </c>
      <c r="Q251" s="31">
        <v>0.08</v>
      </c>
      <c r="R251" s="31" t="s">
        <v>152</v>
      </c>
      <c r="S251" s="31">
        <v>0.02</v>
      </c>
      <c r="T251" s="31">
        <v>0.05</v>
      </c>
      <c r="U251" s="32">
        <v>0.01</v>
      </c>
      <c r="V251" s="31">
        <v>0.06</v>
      </c>
      <c r="W251" s="32" t="s">
        <v>152</v>
      </c>
      <c r="X251" s="31">
        <v>0.04</v>
      </c>
      <c r="Y251" s="31">
        <v>0.03</v>
      </c>
      <c r="Z251" s="32">
        <v>0.03</v>
      </c>
      <c r="AA251" s="31">
        <v>0.05</v>
      </c>
      <c r="AB251" s="31">
        <v>0.02</v>
      </c>
      <c r="AC251" s="31">
        <v>0.01</v>
      </c>
      <c r="AD251" s="32">
        <v>0.04</v>
      </c>
      <c r="AE251" s="31">
        <v>0.03</v>
      </c>
      <c r="AF251" s="31">
        <v>0.01</v>
      </c>
      <c r="AG251" s="31">
        <v>0.02</v>
      </c>
      <c r="AH251" s="32">
        <v>0.08</v>
      </c>
      <c r="AI251" s="31">
        <v>0.02</v>
      </c>
      <c r="AJ251" s="31">
        <v>0</v>
      </c>
      <c r="AK251" s="32">
        <v>0.01</v>
      </c>
      <c r="AL251" s="31">
        <v>0.01</v>
      </c>
      <c r="AM251" s="31">
        <v>0.03</v>
      </c>
      <c r="AN251" s="31">
        <v>0.01</v>
      </c>
      <c r="AO251" s="32">
        <v>0.09</v>
      </c>
      <c r="AP251" s="31">
        <v>0.02</v>
      </c>
      <c r="AQ251" s="31">
        <v>0.02</v>
      </c>
      <c r="AR251" s="32">
        <v>0.01</v>
      </c>
      <c r="AS251" s="31">
        <v>0.01</v>
      </c>
      <c r="AT251" s="31">
        <v>0.01</v>
      </c>
      <c r="AU251" s="31">
        <v>0.06</v>
      </c>
      <c r="AV251" s="31">
        <v>0.01</v>
      </c>
      <c r="AW251" s="32">
        <v>0.04</v>
      </c>
      <c r="AX251" s="31">
        <v>0.02</v>
      </c>
      <c r="AY251" s="32">
        <v>0.02</v>
      </c>
      <c r="AZ251" s="31">
        <v>0.02</v>
      </c>
      <c r="BA251" s="32">
        <v>0.03</v>
      </c>
      <c r="BB251" s="31">
        <v>0.03</v>
      </c>
      <c r="BC251" s="31">
        <v>0.03</v>
      </c>
      <c r="BD251" s="32">
        <v>0.05</v>
      </c>
      <c r="BE251" s="31">
        <v>0.03</v>
      </c>
      <c r="BF251" s="34">
        <v>0.02</v>
      </c>
    </row>
    <row r="252" spans="1:58" ht="24.95" customHeight="1">
      <c r="A252" s="6"/>
      <c r="B252" s="15" t="s">
        <v>240</v>
      </c>
      <c r="C252" s="32">
        <v>0.01</v>
      </c>
      <c r="D252" s="32">
        <v>0</v>
      </c>
      <c r="E252" s="31">
        <v>0.01</v>
      </c>
      <c r="F252" s="31">
        <v>0.02</v>
      </c>
      <c r="G252" s="32">
        <v>0.03</v>
      </c>
      <c r="H252" s="31" t="s">
        <v>152</v>
      </c>
      <c r="I252" s="32" t="s">
        <v>152</v>
      </c>
      <c r="J252" s="31">
        <v>0.02</v>
      </c>
      <c r="K252" s="31">
        <v>0.03</v>
      </c>
      <c r="L252" s="31">
        <v>0</v>
      </c>
      <c r="M252" s="32">
        <v>0.02</v>
      </c>
      <c r="N252" s="31" t="s">
        <v>152</v>
      </c>
      <c r="O252" s="32">
        <v>0.01</v>
      </c>
      <c r="P252" s="31">
        <v>0.01</v>
      </c>
      <c r="Q252" s="31">
        <v>0.03</v>
      </c>
      <c r="R252" s="31" t="s">
        <v>152</v>
      </c>
      <c r="S252" s="31">
        <v>0.01</v>
      </c>
      <c r="T252" s="31">
        <v>0.02</v>
      </c>
      <c r="U252" s="32" t="s">
        <v>152</v>
      </c>
      <c r="V252" s="31">
        <v>0.03</v>
      </c>
      <c r="W252" s="32" t="s">
        <v>152</v>
      </c>
      <c r="X252" s="31" t="s">
        <v>152</v>
      </c>
      <c r="Y252" s="31">
        <v>0.03</v>
      </c>
      <c r="Z252" s="32" t="s">
        <v>152</v>
      </c>
      <c r="AA252" s="31">
        <v>0.02</v>
      </c>
      <c r="AB252" s="31">
        <v>0.03</v>
      </c>
      <c r="AC252" s="31">
        <v>0.02</v>
      </c>
      <c r="AD252" s="32">
        <v>0.02</v>
      </c>
      <c r="AE252" s="31">
        <v>0.01</v>
      </c>
      <c r="AF252" s="31" t="s">
        <v>152</v>
      </c>
      <c r="AG252" s="31">
        <v>0</v>
      </c>
      <c r="AH252" s="32">
        <v>0.02</v>
      </c>
      <c r="AI252" s="31" t="s">
        <v>152</v>
      </c>
      <c r="AJ252" s="31">
        <v>0.01</v>
      </c>
      <c r="AK252" s="32" t="s">
        <v>152</v>
      </c>
      <c r="AL252" s="31" t="s">
        <v>152</v>
      </c>
      <c r="AM252" s="31" t="s">
        <v>152</v>
      </c>
      <c r="AN252" s="31" t="s">
        <v>152</v>
      </c>
      <c r="AO252" s="32">
        <v>0.03</v>
      </c>
      <c r="AP252" s="31" t="s">
        <v>152</v>
      </c>
      <c r="AQ252" s="31">
        <v>0.02</v>
      </c>
      <c r="AR252" s="32" t="s">
        <v>152</v>
      </c>
      <c r="AS252" s="31" t="s">
        <v>152</v>
      </c>
      <c r="AT252" s="31" t="s">
        <v>152</v>
      </c>
      <c r="AU252" s="31">
        <v>0.03</v>
      </c>
      <c r="AV252" s="31" t="s">
        <v>152</v>
      </c>
      <c r="AW252" s="32">
        <v>0.03</v>
      </c>
      <c r="AX252" s="31" t="s">
        <v>152</v>
      </c>
      <c r="AY252" s="32">
        <v>0</v>
      </c>
      <c r="AZ252" s="31" t="s">
        <v>152</v>
      </c>
      <c r="BA252" s="32">
        <v>0.02</v>
      </c>
      <c r="BB252" s="31">
        <v>0.01</v>
      </c>
      <c r="BC252" s="31" t="s">
        <v>152</v>
      </c>
      <c r="BD252" s="32">
        <v>0.03</v>
      </c>
      <c r="BE252" s="31">
        <v>0.02</v>
      </c>
      <c r="BF252" s="34" t="s">
        <v>152</v>
      </c>
    </row>
    <row r="253" spans="1:58" ht="24.95" customHeight="1">
      <c r="A253" s="8"/>
      <c r="B253" s="15" t="s">
        <v>157</v>
      </c>
      <c r="C253" s="39">
        <v>0</v>
      </c>
      <c r="D253" s="39" t="s">
        <v>152</v>
      </c>
      <c r="E253" s="35" t="s">
        <v>152</v>
      </c>
      <c r="F253" s="35">
        <v>0.01</v>
      </c>
      <c r="G253" s="39" t="s">
        <v>152</v>
      </c>
      <c r="H253" s="35">
        <v>0.01</v>
      </c>
      <c r="I253" s="39" t="s">
        <v>152</v>
      </c>
      <c r="J253" s="35" t="s">
        <v>152</v>
      </c>
      <c r="K253" s="35" t="s">
        <v>152</v>
      </c>
      <c r="L253" s="35">
        <v>0.02</v>
      </c>
      <c r="M253" s="39">
        <v>0.01</v>
      </c>
      <c r="N253" s="35" t="s">
        <v>152</v>
      </c>
      <c r="O253" s="39" t="s">
        <v>152</v>
      </c>
      <c r="P253" s="35" t="s">
        <v>152</v>
      </c>
      <c r="Q253" s="35">
        <v>0.02</v>
      </c>
      <c r="R253" s="35" t="s">
        <v>152</v>
      </c>
      <c r="S253" s="35" t="s">
        <v>152</v>
      </c>
      <c r="T253" s="35">
        <v>0.01</v>
      </c>
      <c r="U253" s="39" t="s">
        <v>152</v>
      </c>
      <c r="V253" s="35">
        <v>0.01</v>
      </c>
      <c r="W253" s="39" t="s">
        <v>152</v>
      </c>
      <c r="X253" s="35" t="s">
        <v>152</v>
      </c>
      <c r="Y253" s="35">
        <v>0.01</v>
      </c>
      <c r="Z253" s="39" t="s">
        <v>152</v>
      </c>
      <c r="AA253" s="35" t="s">
        <v>152</v>
      </c>
      <c r="AB253" s="35">
        <v>0.02</v>
      </c>
      <c r="AC253" s="35" t="s">
        <v>152</v>
      </c>
      <c r="AD253" s="39">
        <v>0.01</v>
      </c>
      <c r="AE253" s="35" t="s">
        <v>152</v>
      </c>
      <c r="AF253" s="35" t="s">
        <v>152</v>
      </c>
      <c r="AG253" s="35" t="s">
        <v>152</v>
      </c>
      <c r="AH253" s="39" t="s">
        <v>152</v>
      </c>
      <c r="AI253" s="35" t="s">
        <v>152</v>
      </c>
      <c r="AJ253" s="35">
        <v>0.01</v>
      </c>
      <c r="AK253" s="39">
        <v>0.01</v>
      </c>
      <c r="AL253" s="35">
        <v>0.01</v>
      </c>
      <c r="AM253" s="35" t="s">
        <v>152</v>
      </c>
      <c r="AN253" s="35">
        <v>0.01</v>
      </c>
      <c r="AO253" s="39" t="s">
        <v>152</v>
      </c>
      <c r="AP253" s="35" t="s">
        <v>152</v>
      </c>
      <c r="AQ253" s="35">
        <v>0.01</v>
      </c>
      <c r="AR253" s="39" t="s">
        <v>152</v>
      </c>
      <c r="AS253" s="35" t="s">
        <v>152</v>
      </c>
      <c r="AT253" s="35" t="s">
        <v>152</v>
      </c>
      <c r="AU253" s="35">
        <v>0.01</v>
      </c>
      <c r="AV253" s="35" t="s">
        <v>152</v>
      </c>
      <c r="AW253" s="39" t="s">
        <v>152</v>
      </c>
      <c r="AX253" s="35">
        <v>0.01</v>
      </c>
      <c r="AY253" s="39">
        <v>0.01</v>
      </c>
      <c r="AZ253" s="35" t="s">
        <v>152</v>
      </c>
      <c r="BA253" s="39" t="s">
        <v>152</v>
      </c>
      <c r="BB253" s="35">
        <v>0.01</v>
      </c>
      <c r="BC253" s="35" t="s">
        <v>152</v>
      </c>
      <c r="BD253" s="39" t="s">
        <v>152</v>
      </c>
      <c r="BE253" s="35">
        <v>0.01</v>
      </c>
      <c r="BF253" s="38" t="s">
        <v>152</v>
      </c>
    </row>
    <row r="255" spans="1:58" ht="24.95" customHeight="1">
      <c r="A255" s="1"/>
      <c r="B255" s="1" t="s">
        <v>30</v>
      </c>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row>
    <row r="256" spans="1:58" ht="24.9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row>
    <row r="257" spans="1:58" ht="24.95" customHeight="1">
      <c r="A257" s="2" t="s">
        <v>75</v>
      </c>
      <c r="B257" s="3"/>
      <c r="C257" s="69" t="s">
        <v>74</v>
      </c>
      <c r="D257" s="66" t="s">
        <v>76</v>
      </c>
      <c r="E257" s="68"/>
      <c r="F257" s="67"/>
      <c r="G257" s="66" t="s">
        <v>77</v>
      </c>
      <c r="H257" s="67"/>
      <c r="I257" s="66" t="s">
        <v>78</v>
      </c>
      <c r="J257" s="68"/>
      <c r="K257" s="68"/>
      <c r="L257" s="67"/>
      <c r="M257" s="66" t="s">
        <v>79</v>
      </c>
      <c r="N257" s="67"/>
      <c r="O257" s="66" t="s">
        <v>80</v>
      </c>
      <c r="P257" s="68"/>
      <c r="Q257" s="68"/>
      <c r="R257" s="68"/>
      <c r="S257" s="68"/>
      <c r="T257" s="67"/>
      <c r="U257" s="66" t="s">
        <v>81</v>
      </c>
      <c r="V257" s="67"/>
      <c r="W257" s="66" t="s">
        <v>82</v>
      </c>
      <c r="X257" s="68"/>
      <c r="Y257" s="67"/>
      <c r="Z257" s="66" t="s">
        <v>83</v>
      </c>
      <c r="AA257" s="68"/>
      <c r="AB257" s="68"/>
      <c r="AC257" s="67"/>
      <c r="AD257" s="66" t="s">
        <v>84</v>
      </c>
      <c r="AE257" s="68"/>
      <c r="AF257" s="68"/>
      <c r="AG257" s="67"/>
      <c r="AH257" s="66" t="s">
        <v>85</v>
      </c>
      <c r="AI257" s="68"/>
      <c r="AJ257" s="67"/>
      <c r="AK257" s="66" t="s">
        <v>86</v>
      </c>
      <c r="AL257" s="68"/>
      <c r="AM257" s="68"/>
      <c r="AN257" s="67"/>
      <c r="AO257" s="66" t="s">
        <v>87</v>
      </c>
      <c r="AP257" s="68"/>
      <c r="AQ257" s="67"/>
      <c r="AR257" s="66" t="s">
        <v>88</v>
      </c>
      <c r="AS257" s="68"/>
      <c r="AT257" s="68"/>
      <c r="AU257" s="67"/>
      <c r="AV257" s="65" t="s">
        <v>89</v>
      </c>
      <c r="AW257" s="66" t="s">
        <v>90</v>
      </c>
      <c r="AX257" s="67"/>
      <c r="AY257" s="66" t="s">
        <v>91</v>
      </c>
      <c r="AZ257" s="67"/>
      <c r="BA257" s="66" t="s">
        <v>92</v>
      </c>
      <c r="BB257" s="68"/>
      <c r="BC257" s="67"/>
      <c r="BD257" s="66" t="s">
        <v>93</v>
      </c>
      <c r="BE257" s="68"/>
      <c r="BF257" s="67"/>
    </row>
    <row r="258" spans="1:58" ht="24.95" customHeight="1">
      <c r="A258" s="5"/>
      <c r="B258" s="4"/>
      <c r="C258" s="11" t="s">
        <v>94</v>
      </c>
      <c r="D258" s="11" t="s">
        <v>95</v>
      </c>
      <c r="E258" s="10" t="s">
        <v>96</v>
      </c>
      <c r="F258" s="10" t="s">
        <v>97</v>
      </c>
      <c r="G258" s="11" t="s">
        <v>98</v>
      </c>
      <c r="H258" s="10" t="s">
        <v>99</v>
      </c>
      <c r="I258" s="11" t="s">
        <v>100</v>
      </c>
      <c r="J258" s="10" t="s">
        <v>101</v>
      </c>
      <c r="K258" s="10" t="s">
        <v>102</v>
      </c>
      <c r="L258" s="10" t="s">
        <v>103</v>
      </c>
      <c r="M258" s="11" t="s">
        <v>104</v>
      </c>
      <c r="N258" s="10" t="s">
        <v>105</v>
      </c>
      <c r="O258" s="11" t="s">
        <v>106</v>
      </c>
      <c r="P258" s="10" t="s">
        <v>107</v>
      </c>
      <c r="Q258" s="10" t="s">
        <v>108</v>
      </c>
      <c r="R258" s="10" t="s">
        <v>109</v>
      </c>
      <c r="S258" s="10" t="s">
        <v>110</v>
      </c>
      <c r="T258" s="10" t="s">
        <v>111</v>
      </c>
      <c r="U258" s="11" t="s">
        <v>112</v>
      </c>
      <c r="V258" s="10" t="s">
        <v>113</v>
      </c>
      <c r="W258" s="11" t="s">
        <v>114</v>
      </c>
      <c r="X258" s="10" t="s">
        <v>115</v>
      </c>
      <c r="Y258" s="10" t="s">
        <v>116</v>
      </c>
      <c r="Z258" s="11" t="s">
        <v>117</v>
      </c>
      <c r="AA258" s="10" t="s">
        <v>118</v>
      </c>
      <c r="AB258" s="10" t="s">
        <v>119</v>
      </c>
      <c r="AC258" s="10" t="s">
        <v>120</v>
      </c>
      <c r="AD258" s="11" t="s">
        <v>121</v>
      </c>
      <c r="AE258" s="10" t="s">
        <v>122</v>
      </c>
      <c r="AF258" s="10" t="s">
        <v>123</v>
      </c>
      <c r="AG258" s="10" t="s">
        <v>124</v>
      </c>
      <c r="AH258" s="11" t="s">
        <v>125</v>
      </c>
      <c r="AI258" s="10" t="s">
        <v>126</v>
      </c>
      <c r="AJ258" s="10" t="s">
        <v>127</v>
      </c>
      <c r="AK258" s="11" t="s">
        <v>128</v>
      </c>
      <c r="AL258" s="10" t="s">
        <v>129</v>
      </c>
      <c r="AM258" s="10" t="s">
        <v>130</v>
      </c>
      <c r="AN258" s="10" t="s">
        <v>131</v>
      </c>
      <c r="AO258" s="11" t="s">
        <v>132</v>
      </c>
      <c r="AP258" s="10" t="s">
        <v>133</v>
      </c>
      <c r="AQ258" s="10" t="s">
        <v>134</v>
      </c>
      <c r="AR258" s="11" t="s">
        <v>135</v>
      </c>
      <c r="AS258" s="10" t="s">
        <v>136</v>
      </c>
      <c r="AT258" s="10" t="s">
        <v>137</v>
      </c>
      <c r="AU258" s="10" t="s">
        <v>138</v>
      </c>
      <c r="AV258" s="10" t="s">
        <v>139</v>
      </c>
      <c r="AW258" s="11" t="s">
        <v>140</v>
      </c>
      <c r="AX258" s="10" t="s">
        <v>141</v>
      </c>
      <c r="AY258" s="11" t="s">
        <v>142</v>
      </c>
      <c r="AZ258" s="10" t="s">
        <v>143</v>
      </c>
      <c r="BA258" s="11" t="s">
        <v>144</v>
      </c>
      <c r="BB258" s="10" t="s">
        <v>145</v>
      </c>
      <c r="BC258" s="10" t="s">
        <v>146</v>
      </c>
      <c r="BD258" s="11" t="s">
        <v>147</v>
      </c>
      <c r="BE258" s="10" t="s">
        <v>148</v>
      </c>
      <c r="BF258" s="12" t="s">
        <v>149</v>
      </c>
    </row>
    <row r="259" spans="1:58" ht="24.95" customHeight="1">
      <c r="A259" s="7" t="s">
        <v>30</v>
      </c>
      <c r="B259" s="15" t="s">
        <v>150</v>
      </c>
      <c r="C259" s="17">
        <v>301</v>
      </c>
      <c r="D259" s="17">
        <v>108</v>
      </c>
      <c r="E259" s="16">
        <v>58</v>
      </c>
      <c r="F259" s="16">
        <v>114</v>
      </c>
      <c r="G259" s="17">
        <v>136</v>
      </c>
      <c r="H259" s="16">
        <v>163</v>
      </c>
      <c r="I259" s="17">
        <v>60</v>
      </c>
      <c r="J259" s="16">
        <v>78</v>
      </c>
      <c r="K259" s="16">
        <v>81</v>
      </c>
      <c r="L259" s="16">
        <v>82</v>
      </c>
      <c r="M259" s="17">
        <v>181</v>
      </c>
      <c r="N259" s="16">
        <v>93</v>
      </c>
      <c r="O259" s="17">
        <v>81</v>
      </c>
      <c r="P259" s="16">
        <v>93</v>
      </c>
      <c r="Q259" s="16">
        <v>75</v>
      </c>
      <c r="R259" s="16">
        <v>50</v>
      </c>
      <c r="S259" s="16">
        <v>175</v>
      </c>
      <c r="T259" s="16">
        <v>125</v>
      </c>
      <c r="U259" s="17">
        <v>129</v>
      </c>
      <c r="V259" s="16">
        <v>133</v>
      </c>
      <c r="W259" s="17">
        <v>91</v>
      </c>
      <c r="X259" s="16">
        <v>79</v>
      </c>
      <c r="Y259" s="16">
        <v>131</v>
      </c>
      <c r="Z259" s="17">
        <v>146</v>
      </c>
      <c r="AA259" s="16">
        <v>52</v>
      </c>
      <c r="AB259" s="16">
        <v>62</v>
      </c>
      <c r="AC259" s="16">
        <v>40</v>
      </c>
      <c r="AD259" s="17">
        <v>119</v>
      </c>
      <c r="AE259" s="16">
        <v>79</v>
      </c>
      <c r="AF259" s="16">
        <v>94</v>
      </c>
      <c r="AG259" s="16">
        <v>173</v>
      </c>
      <c r="AH259" s="17">
        <v>84</v>
      </c>
      <c r="AI259" s="16">
        <v>87</v>
      </c>
      <c r="AJ259" s="16">
        <v>127</v>
      </c>
      <c r="AK259" s="17">
        <v>212</v>
      </c>
      <c r="AL259" s="16">
        <v>76</v>
      </c>
      <c r="AM259" s="16">
        <v>126</v>
      </c>
      <c r="AN259" s="16">
        <v>187</v>
      </c>
      <c r="AO259" s="17">
        <v>60</v>
      </c>
      <c r="AP259" s="16">
        <v>96</v>
      </c>
      <c r="AQ259" s="16">
        <v>126</v>
      </c>
      <c r="AR259" s="17">
        <v>129</v>
      </c>
      <c r="AS259" s="16">
        <v>60</v>
      </c>
      <c r="AT259" s="16">
        <v>189</v>
      </c>
      <c r="AU259" s="16">
        <v>89</v>
      </c>
      <c r="AV259" s="16">
        <v>136</v>
      </c>
      <c r="AW259" s="17">
        <v>113</v>
      </c>
      <c r="AX259" s="16">
        <v>150</v>
      </c>
      <c r="AY259" s="17">
        <v>251</v>
      </c>
      <c r="AZ259" s="16">
        <v>87</v>
      </c>
      <c r="BA259" s="17">
        <v>72</v>
      </c>
      <c r="BB259" s="16">
        <v>224</v>
      </c>
      <c r="BC259" s="16">
        <v>24</v>
      </c>
      <c r="BD259" s="17">
        <v>69</v>
      </c>
      <c r="BE259" s="16">
        <v>105</v>
      </c>
      <c r="BF259" s="18">
        <v>117</v>
      </c>
    </row>
    <row r="260" spans="1:58" ht="24.95" customHeight="1">
      <c r="A260" s="6"/>
      <c r="B260" s="15"/>
      <c r="C260" s="23"/>
      <c r="D260" s="23"/>
      <c r="E260" s="22"/>
      <c r="F260" s="22"/>
      <c r="G260" s="23"/>
      <c r="H260" s="22"/>
      <c r="I260" s="23"/>
      <c r="J260" s="22"/>
      <c r="K260" s="22"/>
      <c r="L260" s="22"/>
      <c r="M260" s="23"/>
      <c r="N260" s="22"/>
      <c r="O260" s="23"/>
      <c r="P260" s="22"/>
      <c r="Q260" s="22"/>
      <c r="R260" s="22"/>
      <c r="S260" s="22"/>
      <c r="T260" s="22"/>
      <c r="U260" s="23"/>
      <c r="V260" s="22"/>
      <c r="W260" s="23"/>
      <c r="X260" s="22"/>
      <c r="Y260" s="22"/>
      <c r="Z260" s="23"/>
      <c r="AA260" s="22"/>
      <c r="AB260" s="22"/>
      <c r="AC260" s="22"/>
      <c r="AD260" s="23"/>
      <c r="AE260" s="22"/>
      <c r="AF260" s="22"/>
      <c r="AG260" s="22"/>
      <c r="AH260" s="23"/>
      <c r="AI260" s="22"/>
      <c r="AJ260" s="22"/>
      <c r="AK260" s="23"/>
      <c r="AL260" s="22"/>
      <c r="AM260" s="22"/>
      <c r="AN260" s="22"/>
      <c r="AO260" s="23"/>
      <c r="AP260" s="22"/>
      <c r="AQ260" s="22"/>
      <c r="AR260" s="23"/>
      <c r="AS260" s="22"/>
      <c r="AT260" s="22"/>
      <c r="AU260" s="22"/>
      <c r="AV260" s="22"/>
      <c r="AW260" s="23"/>
      <c r="AX260" s="22"/>
      <c r="AY260" s="23"/>
      <c r="AZ260" s="22"/>
      <c r="BA260" s="23"/>
      <c r="BB260" s="22"/>
      <c r="BC260" s="22"/>
      <c r="BD260" s="23"/>
      <c r="BE260" s="22"/>
      <c r="BF260" s="25"/>
    </row>
    <row r="261" spans="1:58" ht="24.95" customHeight="1">
      <c r="A261" s="6"/>
      <c r="B261" s="15" t="s">
        <v>234</v>
      </c>
      <c r="C261" s="49">
        <v>0.95</v>
      </c>
      <c r="D261" s="49">
        <v>0.98</v>
      </c>
      <c r="E261" s="50">
        <v>0.97</v>
      </c>
      <c r="F261" s="50">
        <v>0.91</v>
      </c>
      <c r="G261" s="49">
        <v>0.96</v>
      </c>
      <c r="H261" s="50">
        <v>0.94</v>
      </c>
      <c r="I261" s="49">
        <v>0.98</v>
      </c>
      <c r="J261" s="50">
        <v>0.95</v>
      </c>
      <c r="K261" s="50">
        <v>0.97</v>
      </c>
      <c r="L261" s="50">
        <v>0.91</v>
      </c>
      <c r="M261" s="49">
        <v>0.94</v>
      </c>
      <c r="N261" s="50">
        <v>0.97</v>
      </c>
      <c r="O261" s="49">
        <v>0.98</v>
      </c>
      <c r="P261" s="50">
        <v>0.97</v>
      </c>
      <c r="Q261" s="50">
        <v>0.88</v>
      </c>
      <c r="R261" s="50">
        <v>0.98</v>
      </c>
      <c r="S261" s="50">
        <v>0.97</v>
      </c>
      <c r="T261" s="50">
        <v>0.92</v>
      </c>
      <c r="U261" s="49">
        <v>0.97</v>
      </c>
      <c r="V261" s="50">
        <v>0.93</v>
      </c>
      <c r="W261" s="49">
        <v>0.93</v>
      </c>
      <c r="X261" s="50">
        <v>0.96</v>
      </c>
      <c r="Y261" s="50">
        <v>0.96</v>
      </c>
      <c r="Z261" s="49">
        <v>0.94</v>
      </c>
      <c r="AA261" s="50">
        <v>0.97</v>
      </c>
      <c r="AB261" s="50">
        <v>0.93</v>
      </c>
      <c r="AC261" s="50">
        <v>0.98</v>
      </c>
      <c r="AD261" s="49">
        <v>0.93</v>
      </c>
      <c r="AE261" s="50">
        <v>0.96</v>
      </c>
      <c r="AF261" s="50">
        <v>0.96</v>
      </c>
      <c r="AG261" s="50">
        <v>0.96</v>
      </c>
      <c r="AH261" s="49">
        <v>0.93</v>
      </c>
      <c r="AI261" s="50">
        <v>0.95</v>
      </c>
      <c r="AJ261" s="50">
        <v>0.97</v>
      </c>
      <c r="AK261" s="49">
        <v>0.98</v>
      </c>
      <c r="AL261" s="50">
        <v>0.89</v>
      </c>
      <c r="AM261" s="50">
        <v>0.97</v>
      </c>
      <c r="AN261" s="50">
        <v>0.97</v>
      </c>
      <c r="AO261" s="49">
        <v>0.87</v>
      </c>
      <c r="AP261" s="50">
        <v>0.98</v>
      </c>
      <c r="AQ261" s="50">
        <v>0.96</v>
      </c>
      <c r="AR261" s="49">
        <v>0.97</v>
      </c>
      <c r="AS261" s="50">
        <v>0.93</v>
      </c>
      <c r="AT261" s="50">
        <v>0.96</v>
      </c>
      <c r="AU261" s="50">
        <v>0.97</v>
      </c>
      <c r="AV261" s="50">
        <v>0.96</v>
      </c>
      <c r="AW261" s="49">
        <v>0.98</v>
      </c>
      <c r="AX261" s="50">
        <v>0.91</v>
      </c>
      <c r="AY261" s="49">
        <v>0.96</v>
      </c>
      <c r="AZ261" s="50">
        <v>0.92</v>
      </c>
      <c r="BA261" s="49">
        <v>0.92</v>
      </c>
      <c r="BB261" s="50">
        <v>0.96</v>
      </c>
      <c r="BC261" s="50">
        <v>0.93</v>
      </c>
      <c r="BD261" s="49">
        <v>0.93</v>
      </c>
      <c r="BE261" s="50">
        <v>0.94</v>
      </c>
      <c r="BF261" s="51">
        <v>0.97</v>
      </c>
    </row>
    <row r="262" spans="1:58" ht="24.95" customHeight="1">
      <c r="A262" s="6"/>
      <c r="B262" s="15" t="s">
        <v>235</v>
      </c>
      <c r="C262" s="49">
        <v>0.04</v>
      </c>
      <c r="D262" s="49">
        <v>0.02</v>
      </c>
      <c r="E262" s="50">
        <v>0.01</v>
      </c>
      <c r="F262" s="50">
        <v>0.09</v>
      </c>
      <c r="G262" s="49">
        <v>0.04</v>
      </c>
      <c r="H262" s="50">
        <v>0.05</v>
      </c>
      <c r="I262" s="49">
        <v>0.02</v>
      </c>
      <c r="J262" s="50">
        <v>0.04</v>
      </c>
      <c r="K262" s="50">
        <v>0.03</v>
      </c>
      <c r="L262" s="50">
        <v>0.08</v>
      </c>
      <c r="M262" s="49">
        <v>0.05</v>
      </c>
      <c r="N262" s="50">
        <v>0.03</v>
      </c>
      <c r="O262" s="49">
        <v>0.02</v>
      </c>
      <c r="P262" s="50">
        <v>0.03</v>
      </c>
      <c r="Q262" s="50">
        <v>0.11</v>
      </c>
      <c r="R262" s="50">
        <v>0.01</v>
      </c>
      <c r="S262" s="50">
        <v>0.03</v>
      </c>
      <c r="T262" s="50">
        <v>7.0000000000000007E-2</v>
      </c>
      <c r="U262" s="49">
        <v>0.02</v>
      </c>
      <c r="V262" s="50">
        <v>7.0000000000000007E-2</v>
      </c>
      <c r="W262" s="49">
        <v>0.05</v>
      </c>
      <c r="X262" s="50">
        <v>0.04</v>
      </c>
      <c r="Y262" s="50">
        <v>0.04</v>
      </c>
      <c r="Z262" s="49">
        <v>0.05</v>
      </c>
      <c r="AA262" s="50">
        <v>0.03</v>
      </c>
      <c r="AB262" s="50">
        <v>0.06</v>
      </c>
      <c r="AC262" s="50">
        <v>0.02</v>
      </c>
      <c r="AD262" s="49">
        <v>7.0000000000000007E-2</v>
      </c>
      <c r="AE262" s="50">
        <v>0.04</v>
      </c>
      <c r="AF262" s="50">
        <v>0.02</v>
      </c>
      <c r="AG262" s="50">
        <v>0.03</v>
      </c>
      <c r="AH262" s="49">
        <v>7.0000000000000007E-2</v>
      </c>
      <c r="AI262" s="50">
        <v>0.05</v>
      </c>
      <c r="AJ262" s="50">
        <v>0.02</v>
      </c>
      <c r="AK262" s="49">
        <v>0.01</v>
      </c>
      <c r="AL262" s="50">
        <v>0.09</v>
      </c>
      <c r="AM262" s="50">
        <v>0.03</v>
      </c>
      <c r="AN262" s="50">
        <v>0.02</v>
      </c>
      <c r="AO262" s="49">
        <v>0.13</v>
      </c>
      <c r="AP262" s="50">
        <v>0.01</v>
      </c>
      <c r="AQ262" s="50">
        <v>0.03</v>
      </c>
      <c r="AR262" s="49">
        <v>0.02</v>
      </c>
      <c r="AS262" s="50">
        <v>7.0000000000000007E-2</v>
      </c>
      <c r="AT262" s="50">
        <v>0.04</v>
      </c>
      <c r="AU262" s="50">
        <v>0.03</v>
      </c>
      <c r="AV262" s="50">
        <v>0.03</v>
      </c>
      <c r="AW262" s="49">
        <v>0.01</v>
      </c>
      <c r="AX262" s="50">
        <v>0.08</v>
      </c>
      <c r="AY262" s="49">
        <v>0.04</v>
      </c>
      <c r="AZ262" s="50">
        <v>7.0000000000000007E-2</v>
      </c>
      <c r="BA262" s="49">
        <v>7.0000000000000007E-2</v>
      </c>
      <c r="BB262" s="50">
        <v>0.03</v>
      </c>
      <c r="BC262" s="50">
        <v>0.05</v>
      </c>
      <c r="BD262" s="49">
        <v>7.0000000000000007E-2</v>
      </c>
      <c r="BE262" s="50">
        <v>0.06</v>
      </c>
      <c r="BF262" s="51">
        <v>0.02</v>
      </c>
    </row>
    <row r="263" spans="1:58" ht="24.95" customHeight="1">
      <c r="A263" s="6"/>
      <c r="B263" s="15" t="s">
        <v>236</v>
      </c>
      <c r="C263" s="49">
        <v>0.91</v>
      </c>
      <c r="D263" s="49">
        <v>0.95</v>
      </c>
      <c r="E263" s="50">
        <v>0.96</v>
      </c>
      <c r="F263" s="50">
        <v>0.82</v>
      </c>
      <c r="G263" s="49">
        <v>0.92</v>
      </c>
      <c r="H263" s="50">
        <v>0.89</v>
      </c>
      <c r="I263" s="49">
        <v>0.96</v>
      </c>
      <c r="J263" s="50">
        <v>0.91</v>
      </c>
      <c r="K263" s="50">
        <v>0.94</v>
      </c>
      <c r="L263" s="50">
        <v>0.84</v>
      </c>
      <c r="M263" s="49">
        <v>0.89</v>
      </c>
      <c r="N263" s="50">
        <v>0.94</v>
      </c>
      <c r="O263" s="49">
        <v>0.95</v>
      </c>
      <c r="P263" s="50">
        <v>0.95</v>
      </c>
      <c r="Q263" s="50">
        <v>0.77</v>
      </c>
      <c r="R263" s="50">
        <v>0.96</v>
      </c>
      <c r="S263" s="50">
        <v>0.95</v>
      </c>
      <c r="T263" s="50">
        <v>0.85</v>
      </c>
      <c r="U263" s="49">
        <v>0.95</v>
      </c>
      <c r="V263" s="50">
        <v>0.85</v>
      </c>
      <c r="W263" s="49">
        <v>0.88</v>
      </c>
      <c r="X263" s="50">
        <v>0.92</v>
      </c>
      <c r="Y263" s="50">
        <v>0.92</v>
      </c>
      <c r="Z263" s="49">
        <v>0.89</v>
      </c>
      <c r="AA263" s="50">
        <v>0.94</v>
      </c>
      <c r="AB263" s="50">
        <v>0.87</v>
      </c>
      <c r="AC263" s="50">
        <v>0.97</v>
      </c>
      <c r="AD263" s="49">
        <v>0.86</v>
      </c>
      <c r="AE263" s="50">
        <v>0.92</v>
      </c>
      <c r="AF263" s="50">
        <v>0.94</v>
      </c>
      <c r="AG263" s="50">
        <v>0.93</v>
      </c>
      <c r="AH263" s="49">
        <v>0.86</v>
      </c>
      <c r="AI263" s="50">
        <v>0.89</v>
      </c>
      <c r="AJ263" s="50">
        <v>0.94</v>
      </c>
      <c r="AK263" s="49">
        <v>0.97</v>
      </c>
      <c r="AL263" s="50">
        <v>0.8</v>
      </c>
      <c r="AM263" s="50">
        <v>0.94</v>
      </c>
      <c r="AN263" s="50">
        <v>0.95</v>
      </c>
      <c r="AO263" s="49">
        <v>0.74</v>
      </c>
      <c r="AP263" s="50">
        <v>0.97</v>
      </c>
      <c r="AQ263" s="50">
        <v>0.93</v>
      </c>
      <c r="AR263" s="49">
        <v>0.95</v>
      </c>
      <c r="AS263" s="50">
        <v>0.86</v>
      </c>
      <c r="AT263" s="50">
        <v>0.92</v>
      </c>
      <c r="AU263" s="50">
        <v>0.95</v>
      </c>
      <c r="AV263" s="50">
        <v>0.94</v>
      </c>
      <c r="AW263" s="49">
        <v>0.97</v>
      </c>
      <c r="AX263" s="50">
        <v>0.84</v>
      </c>
      <c r="AY263" s="49">
        <v>0.92</v>
      </c>
      <c r="AZ263" s="50">
        <v>0.85</v>
      </c>
      <c r="BA263" s="49">
        <v>0.84</v>
      </c>
      <c r="BB263" s="50">
        <v>0.93</v>
      </c>
      <c r="BC263" s="50">
        <v>0.88</v>
      </c>
      <c r="BD263" s="49">
        <v>0.86</v>
      </c>
      <c r="BE263" s="50">
        <v>0.88</v>
      </c>
      <c r="BF263" s="51">
        <v>0.96</v>
      </c>
    </row>
    <row r="264" spans="1:58" ht="24.95" customHeight="1">
      <c r="A264" s="6"/>
      <c r="B264" s="15" t="s">
        <v>237</v>
      </c>
      <c r="C264" s="32">
        <v>0.78</v>
      </c>
      <c r="D264" s="32">
        <v>0.84</v>
      </c>
      <c r="E264" s="31">
        <v>0.83</v>
      </c>
      <c r="F264" s="31">
        <v>0.75</v>
      </c>
      <c r="G264" s="32">
        <v>0.82</v>
      </c>
      <c r="H264" s="31">
        <v>0.75</v>
      </c>
      <c r="I264" s="32">
        <v>0.79</v>
      </c>
      <c r="J264" s="31">
        <v>0.78</v>
      </c>
      <c r="K264" s="31">
        <v>0.82</v>
      </c>
      <c r="L264" s="31">
        <v>0.74</v>
      </c>
      <c r="M264" s="32">
        <v>0.72</v>
      </c>
      <c r="N264" s="31">
        <v>0.88</v>
      </c>
      <c r="O264" s="32">
        <v>0.79</v>
      </c>
      <c r="P264" s="31">
        <v>0.84</v>
      </c>
      <c r="Q264" s="31">
        <v>0.75</v>
      </c>
      <c r="R264" s="31">
        <v>0.69</v>
      </c>
      <c r="S264" s="31">
        <v>0.82</v>
      </c>
      <c r="T264" s="31">
        <v>0.73</v>
      </c>
      <c r="U264" s="32">
        <v>0.86</v>
      </c>
      <c r="V264" s="31">
        <v>0.73</v>
      </c>
      <c r="W264" s="32">
        <v>0.74</v>
      </c>
      <c r="X264" s="31">
        <v>0.81</v>
      </c>
      <c r="Y264" s="31">
        <v>0.79</v>
      </c>
      <c r="Z264" s="32">
        <v>0.76</v>
      </c>
      <c r="AA264" s="31">
        <v>0.93</v>
      </c>
      <c r="AB264" s="31">
        <v>0.69</v>
      </c>
      <c r="AC264" s="31">
        <v>0.79</v>
      </c>
      <c r="AD264" s="32">
        <v>0.79</v>
      </c>
      <c r="AE264" s="31">
        <v>0.69</v>
      </c>
      <c r="AF264" s="31">
        <v>0.84</v>
      </c>
      <c r="AG264" s="31">
        <v>0.77</v>
      </c>
      <c r="AH264" s="32">
        <v>0.78</v>
      </c>
      <c r="AI264" s="31">
        <v>0.82</v>
      </c>
      <c r="AJ264" s="31">
        <v>0.75</v>
      </c>
      <c r="AK264" s="32">
        <v>0.83</v>
      </c>
      <c r="AL264" s="31">
        <v>0.73</v>
      </c>
      <c r="AM264" s="31">
        <v>0.78</v>
      </c>
      <c r="AN264" s="31">
        <v>0.79</v>
      </c>
      <c r="AO264" s="32">
        <v>0.74</v>
      </c>
      <c r="AP264" s="31">
        <v>0.8</v>
      </c>
      <c r="AQ264" s="31">
        <v>0.8</v>
      </c>
      <c r="AR264" s="32">
        <v>0.91</v>
      </c>
      <c r="AS264" s="31">
        <v>0.66</v>
      </c>
      <c r="AT264" s="31">
        <v>0.83</v>
      </c>
      <c r="AU264" s="31">
        <v>0.7</v>
      </c>
      <c r="AV264" s="31">
        <v>0.79</v>
      </c>
      <c r="AW264" s="32">
        <v>0.83</v>
      </c>
      <c r="AX264" s="31">
        <v>0.71</v>
      </c>
      <c r="AY264" s="32">
        <v>0.81</v>
      </c>
      <c r="AZ264" s="31">
        <v>0.73</v>
      </c>
      <c r="BA264" s="32">
        <v>0.84</v>
      </c>
      <c r="BB264" s="31">
        <v>0.76</v>
      </c>
      <c r="BC264" s="31">
        <v>0.84</v>
      </c>
      <c r="BD264" s="32">
        <v>0.66</v>
      </c>
      <c r="BE264" s="31">
        <v>0.79</v>
      </c>
      <c r="BF264" s="34">
        <v>0.83</v>
      </c>
    </row>
    <row r="265" spans="1:58" ht="24.95" customHeight="1">
      <c r="A265" s="6"/>
      <c r="B265" s="15" t="s">
        <v>238</v>
      </c>
      <c r="C265" s="32">
        <v>0.17</v>
      </c>
      <c r="D265" s="32">
        <v>0.14000000000000001</v>
      </c>
      <c r="E265" s="31">
        <v>0.14000000000000001</v>
      </c>
      <c r="F265" s="31">
        <v>0.16</v>
      </c>
      <c r="G265" s="32">
        <v>0.14000000000000001</v>
      </c>
      <c r="H265" s="31">
        <v>0.19</v>
      </c>
      <c r="I265" s="32">
        <v>0.19</v>
      </c>
      <c r="J265" s="31">
        <v>0.16</v>
      </c>
      <c r="K265" s="31">
        <v>0.15</v>
      </c>
      <c r="L265" s="31">
        <v>0.18</v>
      </c>
      <c r="M265" s="32">
        <v>0.22</v>
      </c>
      <c r="N265" s="31">
        <v>0.09</v>
      </c>
      <c r="O265" s="32">
        <v>0.19</v>
      </c>
      <c r="P265" s="31">
        <v>0.13</v>
      </c>
      <c r="Q265" s="31">
        <v>0.13</v>
      </c>
      <c r="R265" s="31">
        <v>0.28999999999999998</v>
      </c>
      <c r="S265" s="31">
        <v>0.16</v>
      </c>
      <c r="T265" s="31">
        <v>0.19</v>
      </c>
      <c r="U265" s="32">
        <v>0.11</v>
      </c>
      <c r="V265" s="31">
        <v>0.2</v>
      </c>
      <c r="W265" s="32">
        <v>0.19</v>
      </c>
      <c r="X265" s="31">
        <v>0.15</v>
      </c>
      <c r="Y265" s="31">
        <v>0.16</v>
      </c>
      <c r="Z265" s="32">
        <v>0.18</v>
      </c>
      <c r="AA265" s="31">
        <v>0.04</v>
      </c>
      <c r="AB265" s="31">
        <v>0.24</v>
      </c>
      <c r="AC265" s="31">
        <v>0.2</v>
      </c>
      <c r="AD265" s="32">
        <v>0.14000000000000001</v>
      </c>
      <c r="AE265" s="31">
        <v>0.26</v>
      </c>
      <c r="AF265" s="31">
        <v>0.13</v>
      </c>
      <c r="AG265" s="31">
        <v>0.19</v>
      </c>
      <c r="AH265" s="32">
        <v>0.15</v>
      </c>
      <c r="AI265" s="31">
        <v>0.13</v>
      </c>
      <c r="AJ265" s="31">
        <v>0.22</v>
      </c>
      <c r="AK265" s="32">
        <v>0.15</v>
      </c>
      <c r="AL265" s="31">
        <v>0.16</v>
      </c>
      <c r="AM265" s="31">
        <v>0.19</v>
      </c>
      <c r="AN265" s="31">
        <v>0.18</v>
      </c>
      <c r="AO265" s="32">
        <v>0.13</v>
      </c>
      <c r="AP265" s="31">
        <v>0.18</v>
      </c>
      <c r="AQ265" s="31">
        <v>0.16</v>
      </c>
      <c r="AR265" s="32">
        <v>0.06</v>
      </c>
      <c r="AS265" s="31">
        <v>0.27</v>
      </c>
      <c r="AT265" s="31">
        <v>0.13</v>
      </c>
      <c r="AU265" s="31">
        <v>0.28000000000000003</v>
      </c>
      <c r="AV265" s="31">
        <v>0.17</v>
      </c>
      <c r="AW265" s="32">
        <v>0.15</v>
      </c>
      <c r="AX265" s="31">
        <v>0.21</v>
      </c>
      <c r="AY265" s="32">
        <v>0.15</v>
      </c>
      <c r="AZ265" s="31">
        <v>0.19</v>
      </c>
      <c r="BA265" s="32">
        <v>0.08</v>
      </c>
      <c r="BB265" s="31">
        <v>0.2</v>
      </c>
      <c r="BC265" s="31">
        <v>0.09</v>
      </c>
      <c r="BD265" s="32">
        <v>0.27</v>
      </c>
      <c r="BE265" s="31">
        <v>0.15</v>
      </c>
      <c r="BF265" s="34">
        <v>0.14000000000000001</v>
      </c>
    </row>
    <row r="266" spans="1:58" ht="24.95" customHeight="1">
      <c r="A266" s="6"/>
      <c r="B266" s="15" t="s">
        <v>239</v>
      </c>
      <c r="C266" s="32">
        <v>0.02</v>
      </c>
      <c r="D266" s="32">
        <v>0.01</v>
      </c>
      <c r="E266" s="31" t="s">
        <v>152</v>
      </c>
      <c r="F266" s="31">
        <v>0.05</v>
      </c>
      <c r="G266" s="32">
        <v>0.02</v>
      </c>
      <c r="H266" s="31">
        <v>0.03</v>
      </c>
      <c r="I266" s="32" t="s">
        <v>152</v>
      </c>
      <c r="J266" s="31" t="s">
        <v>152</v>
      </c>
      <c r="K266" s="31">
        <v>0.02</v>
      </c>
      <c r="L266" s="31">
        <v>0.06</v>
      </c>
      <c r="M266" s="32">
        <v>0.03</v>
      </c>
      <c r="N266" s="31" t="s">
        <v>152</v>
      </c>
      <c r="O266" s="32">
        <v>0.01</v>
      </c>
      <c r="P266" s="31">
        <v>0.02</v>
      </c>
      <c r="Q266" s="31">
        <v>0.06</v>
      </c>
      <c r="R266" s="31" t="s">
        <v>152</v>
      </c>
      <c r="S266" s="31">
        <v>0.01</v>
      </c>
      <c r="T266" s="31">
        <v>0.03</v>
      </c>
      <c r="U266" s="32">
        <v>0.01</v>
      </c>
      <c r="V266" s="31">
        <v>0.04</v>
      </c>
      <c r="W266" s="32" t="s">
        <v>152</v>
      </c>
      <c r="X266" s="31">
        <v>0.03</v>
      </c>
      <c r="Y266" s="31">
        <v>0.03</v>
      </c>
      <c r="Z266" s="32">
        <v>0.02</v>
      </c>
      <c r="AA266" s="31">
        <v>0.01</v>
      </c>
      <c r="AB266" s="31">
        <v>0.05</v>
      </c>
      <c r="AC266" s="31">
        <v>0.02</v>
      </c>
      <c r="AD266" s="32">
        <v>0.06</v>
      </c>
      <c r="AE266" s="31" t="s">
        <v>152</v>
      </c>
      <c r="AF266" s="31" t="s">
        <v>152</v>
      </c>
      <c r="AG266" s="31" t="s">
        <v>152</v>
      </c>
      <c r="AH266" s="32">
        <v>0.06</v>
      </c>
      <c r="AI266" s="31">
        <v>0.02</v>
      </c>
      <c r="AJ266" s="31" t="s">
        <v>152</v>
      </c>
      <c r="AK266" s="32" t="s">
        <v>152</v>
      </c>
      <c r="AL266" s="31">
        <v>0.05</v>
      </c>
      <c r="AM266" s="31">
        <v>0.01</v>
      </c>
      <c r="AN266" s="31" t="s">
        <v>152</v>
      </c>
      <c r="AO266" s="32">
        <v>0.08</v>
      </c>
      <c r="AP266" s="31" t="s">
        <v>152</v>
      </c>
      <c r="AQ266" s="31">
        <v>0.01</v>
      </c>
      <c r="AR266" s="32">
        <v>0.01</v>
      </c>
      <c r="AS266" s="31">
        <v>0.04</v>
      </c>
      <c r="AT266" s="31">
        <v>0.02</v>
      </c>
      <c r="AU266" s="31">
        <v>0.03</v>
      </c>
      <c r="AV266" s="31">
        <v>0.01</v>
      </c>
      <c r="AW266" s="32" t="s">
        <v>152</v>
      </c>
      <c r="AX266" s="31">
        <v>0.04</v>
      </c>
      <c r="AY266" s="32">
        <v>0.01</v>
      </c>
      <c r="AZ266" s="31">
        <v>0.04</v>
      </c>
      <c r="BA266" s="32">
        <v>0.02</v>
      </c>
      <c r="BB266" s="31">
        <v>0.02</v>
      </c>
      <c r="BC266" s="31" t="s">
        <v>152</v>
      </c>
      <c r="BD266" s="32">
        <v>0.04</v>
      </c>
      <c r="BE266" s="31">
        <v>0.02</v>
      </c>
      <c r="BF266" s="34">
        <v>0.01</v>
      </c>
    </row>
    <row r="267" spans="1:58" ht="24.95" customHeight="1">
      <c r="A267" s="6"/>
      <c r="B267" s="15" t="s">
        <v>240</v>
      </c>
      <c r="C267" s="32">
        <v>0.02</v>
      </c>
      <c r="D267" s="32">
        <v>0.02</v>
      </c>
      <c r="E267" s="31">
        <v>0.01</v>
      </c>
      <c r="F267" s="31">
        <v>0.04</v>
      </c>
      <c r="G267" s="32">
        <v>0.02</v>
      </c>
      <c r="H267" s="31">
        <v>0.02</v>
      </c>
      <c r="I267" s="32">
        <v>0.02</v>
      </c>
      <c r="J267" s="31">
        <v>0.04</v>
      </c>
      <c r="K267" s="31">
        <v>0.01</v>
      </c>
      <c r="L267" s="31">
        <v>0.02</v>
      </c>
      <c r="M267" s="32">
        <v>0.02</v>
      </c>
      <c r="N267" s="31">
        <v>0.03</v>
      </c>
      <c r="O267" s="32">
        <v>0.01</v>
      </c>
      <c r="P267" s="31">
        <v>0.01</v>
      </c>
      <c r="Q267" s="31">
        <v>0.05</v>
      </c>
      <c r="R267" s="31">
        <v>0.01</v>
      </c>
      <c r="S267" s="31">
        <v>0.01</v>
      </c>
      <c r="T267" s="31">
        <v>0.04</v>
      </c>
      <c r="U267" s="32">
        <v>0.01</v>
      </c>
      <c r="V267" s="31">
        <v>0.03</v>
      </c>
      <c r="W267" s="32">
        <v>0.05</v>
      </c>
      <c r="X267" s="31">
        <v>0.01</v>
      </c>
      <c r="Y267" s="31">
        <v>0.01</v>
      </c>
      <c r="Z267" s="32">
        <v>0.03</v>
      </c>
      <c r="AA267" s="31">
        <v>0.02</v>
      </c>
      <c r="AB267" s="31">
        <v>0.02</v>
      </c>
      <c r="AC267" s="31" t="s">
        <v>152</v>
      </c>
      <c r="AD267" s="32">
        <v>0.01</v>
      </c>
      <c r="AE267" s="31">
        <v>0.04</v>
      </c>
      <c r="AF267" s="31">
        <v>0.02</v>
      </c>
      <c r="AG267" s="31">
        <v>0.03</v>
      </c>
      <c r="AH267" s="32">
        <v>0.01</v>
      </c>
      <c r="AI267" s="31">
        <v>0.03</v>
      </c>
      <c r="AJ267" s="31">
        <v>0.02</v>
      </c>
      <c r="AK267" s="32">
        <v>0.01</v>
      </c>
      <c r="AL267" s="31">
        <v>0.04</v>
      </c>
      <c r="AM267" s="31">
        <v>0.02</v>
      </c>
      <c r="AN267" s="31">
        <v>0.02</v>
      </c>
      <c r="AO267" s="32">
        <v>0.05</v>
      </c>
      <c r="AP267" s="31">
        <v>0.01</v>
      </c>
      <c r="AQ267" s="31">
        <v>0.02</v>
      </c>
      <c r="AR267" s="32">
        <v>0.02</v>
      </c>
      <c r="AS267" s="31">
        <v>0.03</v>
      </c>
      <c r="AT267" s="31">
        <v>0.02</v>
      </c>
      <c r="AU267" s="31" t="s">
        <v>152</v>
      </c>
      <c r="AV267" s="31">
        <v>0.02</v>
      </c>
      <c r="AW267" s="32">
        <v>0.01</v>
      </c>
      <c r="AX267" s="31">
        <v>0.03</v>
      </c>
      <c r="AY267" s="32">
        <v>0.02</v>
      </c>
      <c r="AZ267" s="31">
        <v>0.03</v>
      </c>
      <c r="BA267" s="32">
        <v>0.06</v>
      </c>
      <c r="BB267" s="31">
        <v>0.01</v>
      </c>
      <c r="BC267" s="31">
        <v>0.05</v>
      </c>
      <c r="BD267" s="32">
        <v>0.03</v>
      </c>
      <c r="BE267" s="31">
        <v>0.04</v>
      </c>
      <c r="BF267" s="34">
        <v>0.01</v>
      </c>
    </row>
    <row r="268" spans="1:58" ht="24.95" customHeight="1">
      <c r="A268" s="8"/>
      <c r="B268" s="15" t="s">
        <v>157</v>
      </c>
      <c r="C268" s="39">
        <v>0.01</v>
      </c>
      <c r="D268" s="39" t="s">
        <v>152</v>
      </c>
      <c r="E268" s="35">
        <v>0.02</v>
      </c>
      <c r="F268" s="35">
        <v>0</v>
      </c>
      <c r="G268" s="39" t="s">
        <v>152</v>
      </c>
      <c r="H268" s="35">
        <v>0.01</v>
      </c>
      <c r="I268" s="39" t="s">
        <v>152</v>
      </c>
      <c r="J268" s="35">
        <v>0.02</v>
      </c>
      <c r="K268" s="35" t="s">
        <v>152</v>
      </c>
      <c r="L268" s="35">
        <v>0.01</v>
      </c>
      <c r="M268" s="39">
        <v>0.01</v>
      </c>
      <c r="N268" s="35" t="s">
        <v>152</v>
      </c>
      <c r="O268" s="39" t="s">
        <v>152</v>
      </c>
      <c r="P268" s="35" t="s">
        <v>152</v>
      </c>
      <c r="Q268" s="35">
        <v>0.02</v>
      </c>
      <c r="R268" s="35">
        <v>0.01</v>
      </c>
      <c r="S268" s="35" t="s">
        <v>152</v>
      </c>
      <c r="T268" s="35">
        <v>0.01</v>
      </c>
      <c r="U268" s="39">
        <v>0.01</v>
      </c>
      <c r="V268" s="35">
        <v>0</v>
      </c>
      <c r="W268" s="39">
        <v>0.01</v>
      </c>
      <c r="X268" s="35" t="s">
        <v>152</v>
      </c>
      <c r="Y268" s="35">
        <v>0</v>
      </c>
      <c r="Z268" s="39">
        <v>0.01</v>
      </c>
      <c r="AA268" s="35" t="s">
        <v>152</v>
      </c>
      <c r="AB268" s="35">
        <v>0.01</v>
      </c>
      <c r="AC268" s="35" t="s">
        <v>152</v>
      </c>
      <c r="AD268" s="39" t="s">
        <v>152</v>
      </c>
      <c r="AE268" s="35">
        <v>0.01</v>
      </c>
      <c r="AF268" s="35">
        <v>0.01</v>
      </c>
      <c r="AG268" s="35">
        <v>0.01</v>
      </c>
      <c r="AH268" s="39" t="s">
        <v>152</v>
      </c>
      <c r="AI268" s="35" t="s">
        <v>152</v>
      </c>
      <c r="AJ268" s="35">
        <v>0.01</v>
      </c>
      <c r="AK268" s="39">
        <v>0.01</v>
      </c>
      <c r="AL268" s="35">
        <v>0.02</v>
      </c>
      <c r="AM268" s="35">
        <v>0</v>
      </c>
      <c r="AN268" s="35">
        <v>0.01</v>
      </c>
      <c r="AO268" s="39" t="s">
        <v>152</v>
      </c>
      <c r="AP268" s="35">
        <v>0.01</v>
      </c>
      <c r="AQ268" s="35">
        <v>0</v>
      </c>
      <c r="AR268" s="39">
        <v>0.01</v>
      </c>
      <c r="AS268" s="35" t="s">
        <v>152</v>
      </c>
      <c r="AT268" s="35">
        <v>0.01</v>
      </c>
      <c r="AU268" s="35" t="s">
        <v>152</v>
      </c>
      <c r="AV268" s="35">
        <v>0.01</v>
      </c>
      <c r="AW268" s="39">
        <v>0</v>
      </c>
      <c r="AX268" s="35">
        <v>0.01</v>
      </c>
      <c r="AY268" s="39">
        <v>0.01</v>
      </c>
      <c r="AZ268" s="35">
        <v>0.01</v>
      </c>
      <c r="BA268" s="39">
        <v>0.01</v>
      </c>
      <c r="BB268" s="35">
        <v>0.01</v>
      </c>
      <c r="BC268" s="35">
        <v>0.02</v>
      </c>
      <c r="BD268" s="39" t="s">
        <v>152</v>
      </c>
      <c r="BE268" s="35">
        <v>0</v>
      </c>
      <c r="BF268" s="38">
        <v>0.01</v>
      </c>
    </row>
    <row r="270" spans="1:58" ht="24.95" customHeight="1">
      <c r="A270" s="1"/>
      <c r="B270" s="1" t="s">
        <v>31</v>
      </c>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row>
    <row r="271" spans="1:58" ht="24.9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row>
    <row r="272" spans="1:58" ht="24.95" customHeight="1">
      <c r="A272" s="2" t="s">
        <v>75</v>
      </c>
      <c r="B272" s="3"/>
      <c r="C272" s="69" t="s">
        <v>74</v>
      </c>
      <c r="D272" s="66" t="s">
        <v>76</v>
      </c>
      <c r="E272" s="68"/>
      <c r="F272" s="67"/>
      <c r="G272" s="66" t="s">
        <v>77</v>
      </c>
      <c r="H272" s="67"/>
      <c r="I272" s="66" t="s">
        <v>78</v>
      </c>
      <c r="J272" s="68"/>
      <c r="K272" s="68"/>
      <c r="L272" s="67"/>
      <c r="M272" s="66" t="s">
        <v>79</v>
      </c>
      <c r="N272" s="67"/>
      <c r="O272" s="66" t="s">
        <v>80</v>
      </c>
      <c r="P272" s="68"/>
      <c r="Q272" s="68"/>
      <c r="R272" s="68"/>
      <c r="S272" s="68"/>
      <c r="T272" s="67"/>
      <c r="U272" s="66" t="s">
        <v>81</v>
      </c>
      <c r="V272" s="67"/>
      <c r="W272" s="66" t="s">
        <v>82</v>
      </c>
      <c r="X272" s="68"/>
      <c r="Y272" s="67"/>
      <c r="Z272" s="66" t="s">
        <v>83</v>
      </c>
      <c r="AA272" s="68"/>
      <c r="AB272" s="68"/>
      <c r="AC272" s="67"/>
      <c r="AD272" s="66" t="s">
        <v>84</v>
      </c>
      <c r="AE272" s="68"/>
      <c r="AF272" s="68"/>
      <c r="AG272" s="67"/>
      <c r="AH272" s="66" t="s">
        <v>85</v>
      </c>
      <c r="AI272" s="68"/>
      <c r="AJ272" s="67"/>
      <c r="AK272" s="66" t="s">
        <v>86</v>
      </c>
      <c r="AL272" s="68"/>
      <c r="AM272" s="68"/>
      <c r="AN272" s="67"/>
      <c r="AO272" s="66" t="s">
        <v>87</v>
      </c>
      <c r="AP272" s="68"/>
      <c r="AQ272" s="67"/>
      <c r="AR272" s="66" t="s">
        <v>88</v>
      </c>
      <c r="AS272" s="68"/>
      <c r="AT272" s="68"/>
      <c r="AU272" s="67"/>
      <c r="AV272" s="65" t="s">
        <v>89</v>
      </c>
      <c r="AW272" s="66" t="s">
        <v>90</v>
      </c>
      <c r="AX272" s="67"/>
      <c r="AY272" s="66" t="s">
        <v>91</v>
      </c>
      <c r="AZ272" s="67"/>
      <c r="BA272" s="66" t="s">
        <v>92</v>
      </c>
      <c r="BB272" s="68"/>
      <c r="BC272" s="67"/>
      <c r="BD272" s="66" t="s">
        <v>93</v>
      </c>
      <c r="BE272" s="68"/>
      <c r="BF272" s="67"/>
    </row>
    <row r="273" spans="1:58" ht="24.95" customHeight="1">
      <c r="A273" s="5"/>
      <c r="B273" s="4"/>
      <c r="C273" s="11" t="s">
        <v>94</v>
      </c>
      <c r="D273" s="11" t="s">
        <v>95</v>
      </c>
      <c r="E273" s="10" t="s">
        <v>96</v>
      </c>
      <c r="F273" s="10" t="s">
        <v>97</v>
      </c>
      <c r="G273" s="11" t="s">
        <v>98</v>
      </c>
      <c r="H273" s="10" t="s">
        <v>99</v>
      </c>
      <c r="I273" s="11" t="s">
        <v>100</v>
      </c>
      <c r="J273" s="10" t="s">
        <v>101</v>
      </c>
      <c r="K273" s="10" t="s">
        <v>102</v>
      </c>
      <c r="L273" s="10" t="s">
        <v>103</v>
      </c>
      <c r="M273" s="11" t="s">
        <v>104</v>
      </c>
      <c r="N273" s="10" t="s">
        <v>105</v>
      </c>
      <c r="O273" s="11" t="s">
        <v>106</v>
      </c>
      <c r="P273" s="10" t="s">
        <v>107</v>
      </c>
      <c r="Q273" s="10" t="s">
        <v>108</v>
      </c>
      <c r="R273" s="10" t="s">
        <v>109</v>
      </c>
      <c r="S273" s="10" t="s">
        <v>110</v>
      </c>
      <c r="T273" s="10" t="s">
        <v>111</v>
      </c>
      <c r="U273" s="11" t="s">
        <v>112</v>
      </c>
      <c r="V273" s="10" t="s">
        <v>113</v>
      </c>
      <c r="W273" s="11" t="s">
        <v>114</v>
      </c>
      <c r="X273" s="10" t="s">
        <v>115</v>
      </c>
      <c r="Y273" s="10" t="s">
        <v>116</v>
      </c>
      <c r="Z273" s="11" t="s">
        <v>117</v>
      </c>
      <c r="AA273" s="10" t="s">
        <v>118</v>
      </c>
      <c r="AB273" s="10" t="s">
        <v>119</v>
      </c>
      <c r="AC273" s="10" t="s">
        <v>120</v>
      </c>
      <c r="AD273" s="11" t="s">
        <v>121</v>
      </c>
      <c r="AE273" s="10" t="s">
        <v>122</v>
      </c>
      <c r="AF273" s="10" t="s">
        <v>123</v>
      </c>
      <c r="AG273" s="10" t="s">
        <v>124</v>
      </c>
      <c r="AH273" s="11" t="s">
        <v>125</v>
      </c>
      <c r="AI273" s="10" t="s">
        <v>126</v>
      </c>
      <c r="AJ273" s="10" t="s">
        <v>127</v>
      </c>
      <c r="AK273" s="11" t="s">
        <v>128</v>
      </c>
      <c r="AL273" s="10" t="s">
        <v>129</v>
      </c>
      <c r="AM273" s="10" t="s">
        <v>130</v>
      </c>
      <c r="AN273" s="10" t="s">
        <v>131</v>
      </c>
      <c r="AO273" s="11" t="s">
        <v>132</v>
      </c>
      <c r="AP273" s="10" t="s">
        <v>133</v>
      </c>
      <c r="AQ273" s="10" t="s">
        <v>134</v>
      </c>
      <c r="AR273" s="11" t="s">
        <v>135</v>
      </c>
      <c r="AS273" s="10" t="s">
        <v>136</v>
      </c>
      <c r="AT273" s="10" t="s">
        <v>137</v>
      </c>
      <c r="AU273" s="10" t="s">
        <v>138</v>
      </c>
      <c r="AV273" s="10" t="s">
        <v>139</v>
      </c>
      <c r="AW273" s="11" t="s">
        <v>140</v>
      </c>
      <c r="AX273" s="10" t="s">
        <v>141</v>
      </c>
      <c r="AY273" s="11" t="s">
        <v>142</v>
      </c>
      <c r="AZ273" s="10" t="s">
        <v>143</v>
      </c>
      <c r="BA273" s="11" t="s">
        <v>144</v>
      </c>
      <c r="BB273" s="10" t="s">
        <v>145</v>
      </c>
      <c r="BC273" s="10" t="s">
        <v>146</v>
      </c>
      <c r="BD273" s="11" t="s">
        <v>147</v>
      </c>
      <c r="BE273" s="10" t="s">
        <v>148</v>
      </c>
      <c r="BF273" s="12" t="s">
        <v>149</v>
      </c>
    </row>
    <row r="274" spans="1:58" ht="24.95" customHeight="1">
      <c r="A274" s="7" t="s">
        <v>31</v>
      </c>
      <c r="B274" s="15" t="s">
        <v>150</v>
      </c>
      <c r="C274" s="17">
        <v>301</v>
      </c>
      <c r="D274" s="17">
        <v>108</v>
      </c>
      <c r="E274" s="16">
        <v>58</v>
      </c>
      <c r="F274" s="16">
        <v>114</v>
      </c>
      <c r="G274" s="17">
        <v>136</v>
      </c>
      <c r="H274" s="16">
        <v>163</v>
      </c>
      <c r="I274" s="17">
        <v>60</v>
      </c>
      <c r="J274" s="16">
        <v>78</v>
      </c>
      <c r="K274" s="16">
        <v>81</v>
      </c>
      <c r="L274" s="16">
        <v>82</v>
      </c>
      <c r="M274" s="17">
        <v>181</v>
      </c>
      <c r="N274" s="16">
        <v>93</v>
      </c>
      <c r="O274" s="17">
        <v>81</v>
      </c>
      <c r="P274" s="16">
        <v>93</v>
      </c>
      <c r="Q274" s="16">
        <v>75</v>
      </c>
      <c r="R274" s="16">
        <v>50</v>
      </c>
      <c r="S274" s="16">
        <v>175</v>
      </c>
      <c r="T274" s="16">
        <v>125</v>
      </c>
      <c r="U274" s="17">
        <v>129</v>
      </c>
      <c r="V274" s="16">
        <v>133</v>
      </c>
      <c r="W274" s="17">
        <v>91</v>
      </c>
      <c r="X274" s="16">
        <v>79</v>
      </c>
      <c r="Y274" s="16">
        <v>131</v>
      </c>
      <c r="Z274" s="17">
        <v>146</v>
      </c>
      <c r="AA274" s="16">
        <v>52</v>
      </c>
      <c r="AB274" s="16">
        <v>62</v>
      </c>
      <c r="AC274" s="16">
        <v>40</v>
      </c>
      <c r="AD274" s="17">
        <v>119</v>
      </c>
      <c r="AE274" s="16">
        <v>79</v>
      </c>
      <c r="AF274" s="16">
        <v>94</v>
      </c>
      <c r="AG274" s="16">
        <v>173</v>
      </c>
      <c r="AH274" s="17">
        <v>84</v>
      </c>
      <c r="AI274" s="16">
        <v>87</v>
      </c>
      <c r="AJ274" s="16">
        <v>127</v>
      </c>
      <c r="AK274" s="17">
        <v>212</v>
      </c>
      <c r="AL274" s="16">
        <v>76</v>
      </c>
      <c r="AM274" s="16">
        <v>126</v>
      </c>
      <c r="AN274" s="16">
        <v>187</v>
      </c>
      <c r="AO274" s="17">
        <v>60</v>
      </c>
      <c r="AP274" s="16">
        <v>96</v>
      </c>
      <c r="AQ274" s="16">
        <v>126</v>
      </c>
      <c r="AR274" s="17">
        <v>129</v>
      </c>
      <c r="AS274" s="16">
        <v>60</v>
      </c>
      <c r="AT274" s="16">
        <v>189</v>
      </c>
      <c r="AU274" s="16">
        <v>89</v>
      </c>
      <c r="AV274" s="16">
        <v>136</v>
      </c>
      <c r="AW274" s="17">
        <v>113</v>
      </c>
      <c r="AX274" s="16">
        <v>150</v>
      </c>
      <c r="AY274" s="17">
        <v>251</v>
      </c>
      <c r="AZ274" s="16">
        <v>87</v>
      </c>
      <c r="BA274" s="17">
        <v>72</v>
      </c>
      <c r="BB274" s="16">
        <v>224</v>
      </c>
      <c r="BC274" s="16">
        <v>24</v>
      </c>
      <c r="BD274" s="17">
        <v>69</v>
      </c>
      <c r="BE274" s="16">
        <v>105</v>
      </c>
      <c r="BF274" s="18">
        <v>117</v>
      </c>
    </row>
    <row r="275" spans="1:58" ht="24.95" customHeight="1">
      <c r="A275" s="6"/>
      <c r="B275" s="15"/>
      <c r="C275" s="23"/>
      <c r="D275" s="23"/>
      <c r="E275" s="22"/>
      <c r="F275" s="22"/>
      <c r="G275" s="23"/>
      <c r="H275" s="22"/>
      <c r="I275" s="23"/>
      <c r="J275" s="22"/>
      <c r="K275" s="22"/>
      <c r="L275" s="22"/>
      <c r="M275" s="23"/>
      <c r="N275" s="22"/>
      <c r="O275" s="23"/>
      <c r="P275" s="22"/>
      <c r="Q275" s="22"/>
      <c r="R275" s="22"/>
      <c r="S275" s="22"/>
      <c r="T275" s="22"/>
      <c r="U275" s="23"/>
      <c r="V275" s="22"/>
      <c r="W275" s="23"/>
      <c r="X275" s="22"/>
      <c r="Y275" s="22"/>
      <c r="Z275" s="23"/>
      <c r="AA275" s="22"/>
      <c r="AB275" s="22"/>
      <c r="AC275" s="22"/>
      <c r="AD275" s="23"/>
      <c r="AE275" s="22"/>
      <c r="AF275" s="22"/>
      <c r="AG275" s="22"/>
      <c r="AH275" s="23"/>
      <c r="AI275" s="22"/>
      <c r="AJ275" s="22"/>
      <c r="AK275" s="23"/>
      <c r="AL275" s="22"/>
      <c r="AM275" s="22"/>
      <c r="AN275" s="22"/>
      <c r="AO275" s="23"/>
      <c r="AP275" s="22"/>
      <c r="AQ275" s="22"/>
      <c r="AR275" s="23"/>
      <c r="AS275" s="22"/>
      <c r="AT275" s="22"/>
      <c r="AU275" s="22"/>
      <c r="AV275" s="22"/>
      <c r="AW275" s="23"/>
      <c r="AX275" s="22"/>
      <c r="AY275" s="23"/>
      <c r="AZ275" s="22"/>
      <c r="BA275" s="23"/>
      <c r="BB275" s="22"/>
      <c r="BC275" s="22"/>
      <c r="BD275" s="23"/>
      <c r="BE275" s="22"/>
      <c r="BF275" s="25"/>
    </row>
    <row r="276" spans="1:58" ht="24.95" customHeight="1">
      <c r="A276" s="6"/>
      <c r="B276" s="15" t="s">
        <v>234</v>
      </c>
      <c r="C276" s="49">
        <v>0.83</v>
      </c>
      <c r="D276" s="49">
        <v>0.96</v>
      </c>
      <c r="E276" s="50">
        <v>0.86</v>
      </c>
      <c r="F276" s="50">
        <v>0.71</v>
      </c>
      <c r="G276" s="49">
        <v>0.78</v>
      </c>
      <c r="H276" s="50">
        <v>0.88</v>
      </c>
      <c r="I276" s="49">
        <v>0.97</v>
      </c>
      <c r="J276" s="50">
        <v>0.92</v>
      </c>
      <c r="K276" s="50">
        <v>0.72</v>
      </c>
      <c r="L276" s="50">
        <v>0.76</v>
      </c>
      <c r="M276" s="49">
        <v>0.76</v>
      </c>
      <c r="N276" s="50">
        <v>0.96</v>
      </c>
      <c r="O276" s="49">
        <v>0.88</v>
      </c>
      <c r="P276" s="50">
        <v>0.8</v>
      </c>
      <c r="Q276" s="50">
        <v>0.79</v>
      </c>
      <c r="R276" s="50">
        <v>0.9</v>
      </c>
      <c r="S276" s="50">
        <v>0.84</v>
      </c>
      <c r="T276" s="50">
        <v>0.84</v>
      </c>
      <c r="U276" s="49">
        <v>0.96</v>
      </c>
      <c r="V276" s="50">
        <v>0.72</v>
      </c>
      <c r="W276" s="49">
        <v>0.83</v>
      </c>
      <c r="X276" s="50">
        <v>0.9</v>
      </c>
      <c r="Y276" s="50">
        <v>0.8</v>
      </c>
      <c r="Z276" s="49">
        <v>0.87</v>
      </c>
      <c r="AA276" s="50">
        <v>0.85</v>
      </c>
      <c r="AB276" s="50">
        <v>0.76</v>
      </c>
      <c r="AC276" s="50">
        <v>0.8</v>
      </c>
      <c r="AD276" s="49">
        <v>0.74</v>
      </c>
      <c r="AE276" s="50">
        <v>0.85</v>
      </c>
      <c r="AF276" s="50">
        <v>0.93</v>
      </c>
      <c r="AG276" s="50">
        <v>0.89</v>
      </c>
      <c r="AH276" s="49">
        <v>0.75</v>
      </c>
      <c r="AI276" s="50">
        <v>0.83</v>
      </c>
      <c r="AJ276" s="50">
        <v>0.89</v>
      </c>
      <c r="AK276" s="49">
        <v>0.94</v>
      </c>
      <c r="AL276" s="50">
        <v>0.78</v>
      </c>
      <c r="AM276" s="50">
        <v>0.89</v>
      </c>
      <c r="AN276" s="50">
        <v>0.89</v>
      </c>
      <c r="AO276" s="49">
        <v>0.67</v>
      </c>
      <c r="AP276" s="50">
        <v>0.94</v>
      </c>
      <c r="AQ276" s="50">
        <v>0.83</v>
      </c>
      <c r="AR276" s="49">
        <v>0.97</v>
      </c>
      <c r="AS276" s="50">
        <v>0.88</v>
      </c>
      <c r="AT276" s="50">
        <v>0.94</v>
      </c>
      <c r="AU276" s="50">
        <v>0.69</v>
      </c>
      <c r="AV276" s="50">
        <v>0.96</v>
      </c>
      <c r="AW276" s="49">
        <v>0.72</v>
      </c>
      <c r="AX276" s="50">
        <v>0.89</v>
      </c>
      <c r="AY276" s="49">
        <v>0.87</v>
      </c>
      <c r="AZ276" s="50">
        <v>0.89</v>
      </c>
      <c r="BA276" s="49">
        <v>0.86</v>
      </c>
      <c r="BB276" s="50">
        <v>0.82</v>
      </c>
      <c r="BC276" s="50">
        <v>0.96</v>
      </c>
      <c r="BD276" s="49">
        <v>0.87</v>
      </c>
      <c r="BE276" s="50">
        <v>0.72</v>
      </c>
      <c r="BF276" s="51">
        <v>0.91</v>
      </c>
    </row>
    <row r="277" spans="1:58" ht="24.95" customHeight="1">
      <c r="A277" s="6"/>
      <c r="B277" s="15" t="s">
        <v>235</v>
      </c>
      <c r="C277" s="49">
        <v>0.16</v>
      </c>
      <c r="D277" s="49">
        <v>0.03</v>
      </c>
      <c r="E277" s="50">
        <v>0.12</v>
      </c>
      <c r="F277" s="50">
        <v>0.28999999999999998</v>
      </c>
      <c r="G277" s="49">
        <v>0.21</v>
      </c>
      <c r="H277" s="50">
        <v>0.12</v>
      </c>
      <c r="I277" s="49">
        <v>0.03</v>
      </c>
      <c r="J277" s="50">
        <v>0.08</v>
      </c>
      <c r="K277" s="50">
        <v>0.27</v>
      </c>
      <c r="L277" s="50">
        <v>0.23</v>
      </c>
      <c r="M277" s="49">
        <v>0.23</v>
      </c>
      <c r="N277" s="50">
        <v>0.04</v>
      </c>
      <c r="O277" s="49">
        <v>0.12</v>
      </c>
      <c r="P277" s="50">
        <v>0.2</v>
      </c>
      <c r="Q277" s="50">
        <v>0.2</v>
      </c>
      <c r="R277" s="50">
        <v>0.1</v>
      </c>
      <c r="S277" s="50">
        <v>0.16</v>
      </c>
      <c r="T277" s="50">
        <v>0.16</v>
      </c>
      <c r="U277" s="49">
        <v>0.04</v>
      </c>
      <c r="V277" s="50">
        <v>0.27</v>
      </c>
      <c r="W277" s="49">
        <v>0.17</v>
      </c>
      <c r="X277" s="50">
        <v>0.09</v>
      </c>
      <c r="Y277" s="50">
        <v>0.2</v>
      </c>
      <c r="Z277" s="49">
        <v>0.12</v>
      </c>
      <c r="AA277" s="50">
        <v>0.15</v>
      </c>
      <c r="AB277" s="50">
        <v>0.24</v>
      </c>
      <c r="AC277" s="50">
        <v>0.2</v>
      </c>
      <c r="AD277" s="49">
        <v>0.26</v>
      </c>
      <c r="AE277" s="50">
        <v>0.15</v>
      </c>
      <c r="AF277" s="50">
        <v>0.05</v>
      </c>
      <c r="AG277" s="50">
        <v>0.1</v>
      </c>
      <c r="AH277" s="49">
        <v>0.25</v>
      </c>
      <c r="AI277" s="50">
        <v>0.17</v>
      </c>
      <c r="AJ277" s="50">
        <v>0.1</v>
      </c>
      <c r="AK277" s="49">
        <v>0.06</v>
      </c>
      <c r="AL277" s="50">
        <v>0.22</v>
      </c>
      <c r="AM277" s="50">
        <v>0.1</v>
      </c>
      <c r="AN277" s="50">
        <v>0.11</v>
      </c>
      <c r="AO277" s="49">
        <v>0.32</v>
      </c>
      <c r="AP277" s="50">
        <v>0.06</v>
      </c>
      <c r="AQ277" s="50">
        <v>0.16</v>
      </c>
      <c r="AR277" s="49">
        <v>0.02</v>
      </c>
      <c r="AS277" s="50">
        <v>0.12</v>
      </c>
      <c r="AT277" s="50">
        <v>0.05</v>
      </c>
      <c r="AU277" s="50">
        <v>0.31</v>
      </c>
      <c r="AV277" s="50">
        <v>0.04</v>
      </c>
      <c r="AW277" s="49">
        <v>0.27</v>
      </c>
      <c r="AX277" s="50">
        <v>0.11</v>
      </c>
      <c r="AY277" s="49">
        <v>0.13</v>
      </c>
      <c r="AZ277" s="50">
        <v>0.1</v>
      </c>
      <c r="BA277" s="49">
        <v>0.14000000000000001</v>
      </c>
      <c r="BB277" s="50">
        <v>0.17</v>
      </c>
      <c r="BC277" s="50">
        <v>0.04</v>
      </c>
      <c r="BD277" s="49">
        <v>0.13</v>
      </c>
      <c r="BE277" s="50">
        <v>0.28000000000000003</v>
      </c>
      <c r="BF277" s="51">
        <v>0.08</v>
      </c>
    </row>
    <row r="278" spans="1:58" ht="24.95" customHeight="1">
      <c r="A278" s="6"/>
      <c r="B278" s="15" t="s">
        <v>236</v>
      </c>
      <c r="C278" s="49">
        <v>0.67</v>
      </c>
      <c r="D278" s="49">
        <v>0.93</v>
      </c>
      <c r="E278" s="50">
        <v>0.73</v>
      </c>
      <c r="F278" s="50">
        <v>0.42</v>
      </c>
      <c r="G278" s="49">
        <v>0.56999999999999995</v>
      </c>
      <c r="H278" s="50">
        <v>0.76</v>
      </c>
      <c r="I278" s="49">
        <v>0.95</v>
      </c>
      <c r="J278" s="50">
        <v>0.84</v>
      </c>
      <c r="K278" s="50">
        <v>0.45</v>
      </c>
      <c r="L278" s="50">
        <v>0.53</v>
      </c>
      <c r="M278" s="49">
        <v>0.53</v>
      </c>
      <c r="N278" s="50">
        <v>0.92</v>
      </c>
      <c r="O278" s="49">
        <v>0.76</v>
      </c>
      <c r="P278" s="50">
        <v>0.6</v>
      </c>
      <c r="Q278" s="50">
        <v>0.59</v>
      </c>
      <c r="R278" s="50">
        <v>0.81</v>
      </c>
      <c r="S278" s="50">
        <v>0.68</v>
      </c>
      <c r="T278" s="50">
        <v>0.68</v>
      </c>
      <c r="U278" s="49">
        <v>0.92</v>
      </c>
      <c r="V278" s="50">
        <v>0.44</v>
      </c>
      <c r="W278" s="49">
        <v>0.66</v>
      </c>
      <c r="X278" s="50">
        <v>0.81</v>
      </c>
      <c r="Y278" s="50">
        <v>0.6</v>
      </c>
      <c r="Z278" s="49">
        <v>0.75</v>
      </c>
      <c r="AA278" s="50">
        <v>0.7</v>
      </c>
      <c r="AB278" s="50">
        <v>0.51</v>
      </c>
      <c r="AC278" s="50">
        <v>0.59</v>
      </c>
      <c r="AD278" s="49">
        <v>0.48</v>
      </c>
      <c r="AE278" s="50">
        <v>0.7</v>
      </c>
      <c r="AF278" s="50">
        <v>0.87</v>
      </c>
      <c r="AG278" s="50">
        <v>0.79</v>
      </c>
      <c r="AH278" s="49">
        <v>0.5</v>
      </c>
      <c r="AI278" s="50">
        <v>0.65</v>
      </c>
      <c r="AJ278" s="50">
        <v>0.8</v>
      </c>
      <c r="AK278" s="49">
        <v>0.87</v>
      </c>
      <c r="AL278" s="50">
        <v>0.56000000000000005</v>
      </c>
      <c r="AM278" s="50">
        <v>0.79</v>
      </c>
      <c r="AN278" s="50">
        <v>0.79</v>
      </c>
      <c r="AO278" s="49">
        <v>0.36</v>
      </c>
      <c r="AP278" s="50">
        <v>0.87</v>
      </c>
      <c r="AQ278" s="50">
        <v>0.67</v>
      </c>
      <c r="AR278" s="49">
        <v>0.94</v>
      </c>
      <c r="AS278" s="50">
        <v>0.76</v>
      </c>
      <c r="AT278" s="50">
        <v>0.89</v>
      </c>
      <c r="AU278" s="50">
        <v>0.39</v>
      </c>
      <c r="AV278" s="50">
        <v>0.92</v>
      </c>
      <c r="AW278" s="49">
        <v>0.44</v>
      </c>
      <c r="AX278" s="50">
        <v>0.77</v>
      </c>
      <c r="AY278" s="49">
        <v>0.74</v>
      </c>
      <c r="AZ278" s="50">
        <v>0.79</v>
      </c>
      <c r="BA278" s="49">
        <v>0.72</v>
      </c>
      <c r="BB278" s="50">
        <v>0.65</v>
      </c>
      <c r="BC278" s="50">
        <v>0.91</v>
      </c>
      <c r="BD278" s="49">
        <v>0.73</v>
      </c>
      <c r="BE278" s="50">
        <v>0.44</v>
      </c>
      <c r="BF278" s="51">
        <v>0.83</v>
      </c>
    </row>
    <row r="279" spans="1:58" ht="24.95" customHeight="1">
      <c r="A279" s="6"/>
      <c r="B279" s="15" t="s">
        <v>237</v>
      </c>
      <c r="C279" s="32">
        <v>0.62</v>
      </c>
      <c r="D279" s="32">
        <v>0.84</v>
      </c>
      <c r="E279" s="31">
        <v>0.64</v>
      </c>
      <c r="F279" s="31">
        <v>0.43</v>
      </c>
      <c r="G279" s="32">
        <v>0.56000000000000005</v>
      </c>
      <c r="H279" s="31">
        <v>0.66</v>
      </c>
      <c r="I279" s="32">
        <v>0.9</v>
      </c>
      <c r="J279" s="31">
        <v>0.72</v>
      </c>
      <c r="K279" s="31">
        <v>0.54</v>
      </c>
      <c r="L279" s="31">
        <v>0.39</v>
      </c>
      <c r="M279" s="32">
        <v>0.47</v>
      </c>
      <c r="N279" s="31">
        <v>0.92</v>
      </c>
      <c r="O279" s="32">
        <v>0.74</v>
      </c>
      <c r="P279" s="31">
        <v>0.61</v>
      </c>
      <c r="Q279" s="31">
        <v>0.52</v>
      </c>
      <c r="R279" s="31">
        <v>0.61</v>
      </c>
      <c r="S279" s="31">
        <v>0.67</v>
      </c>
      <c r="T279" s="31">
        <v>0.56000000000000005</v>
      </c>
      <c r="U279" s="32">
        <v>0.81</v>
      </c>
      <c r="V279" s="31">
        <v>0.38</v>
      </c>
      <c r="W279" s="32">
        <v>0.62</v>
      </c>
      <c r="X279" s="31">
        <v>0.66</v>
      </c>
      <c r="Y279" s="31">
        <v>0.6</v>
      </c>
      <c r="Z279" s="32">
        <v>0.65</v>
      </c>
      <c r="AA279" s="31">
        <v>0.59</v>
      </c>
      <c r="AB279" s="31">
        <v>0.59</v>
      </c>
      <c r="AC279" s="31">
        <v>0.59</v>
      </c>
      <c r="AD279" s="32">
        <v>0.49</v>
      </c>
      <c r="AE279" s="31">
        <v>0.57999999999999996</v>
      </c>
      <c r="AF279" s="31">
        <v>0.83</v>
      </c>
      <c r="AG279" s="31">
        <v>0.71</v>
      </c>
      <c r="AH279" s="32">
        <v>0.56000000000000005</v>
      </c>
      <c r="AI279" s="31">
        <v>0.56000000000000005</v>
      </c>
      <c r="AJ279" s="31">
        <v>0.7</v>
      </c>
      <c r="AK279" s="32">
        <v>0.74</v>
      </c>
      <c r="AL279" s="31">
        <v>0.47</v>
      </c>
      <c r="AM279" s="31">
        <v>0.73</v>
      </c>
      <c r="AN279" s="31">
        <v>0.66</v>
      </c>
      <c r="AO279" s="32">
        <v>0.42</v>
      </c>
      <c r="AP279" s="31">
        <v>0.75</v>
      </c>
      <c r="AQ279" s="31">
        <v>0.61</v>
      </c>
      <c r="AR279" s="32">
        <v>0.82</v>
      </c>
      <c r="AS279" s="31">
        <v>0.64</v>
      </c>
      <c r="AT279" s="31">
        <v>0.76</v>
      </c>
      <c r="AU279" s="31">
        <v>0.4</v>
      </c>
      <c r="AV279" s="31">
        <v>0.78</v>
      </c>
      <c r="AW279" s="32">
        <v>0.45</v>
      </c>
      <c r="AX279" s="31">
        <v>0.7</v>
      </c>
      <c r="AY279" s="32">
        <v>0.64</v>
      </c>
      <c r="AZ279" s="31">
        <v>0.7</v>
      </c>
      <c r="BA279" s="32">
        <v>0.68</v>
      </c>
      <c r="BB279" s="31">
        <v>0.6</v>
      </c>
      <c r="BC279" s="31">
        <v>0.73</v>
      </c>
      <c r="BD279" s="32">
        <v>0.56999999999999995</v>
      </c>
      <c r="BE279" s="31">
        <v>0.49</v>
      </c>
      <c r="BF279" s="34">
        <v>0.76</v>
      </c>
    </row>
    <row r="280" spans="1:58" ht="24.95" customHeight="1">
      <c r="A280" s="6"/>
      <c r="B280" s="15" t="s">
        <v>238</v>
      </c>
      <c r="C280" s="32">
        <v>0.21</v>
      </c>
      <c r="D280" s="32">
        <v>0.12</v>
      </c>
      <c r="E280" s="31">
        <v>0.22</v>
      </c>
      <c r="F280" s="31">
        <v>0.28000000000000003</v>
      </c>
      <c r="G280" s="32">
        <v>0.22</v>
      </c>
      <c r="H280" s="31">
        <v>0.22</v>
      </c>
      <c r="I280" s="32">
        <v>7.0000000000000007E-2</v>
      </c>
      <c r="J280" s="31">
        <v>0.2</v>
      </c>
      <c r="K280" s="31">
        <v>0.18</v>
      </c>
      <c r="L280" s="31">
        <v>0.36</v>
      </c>
      <c r="M280" s="32">
        <v>0.3</v>
      </c>
      <c r="N280" s="31">
        <v>0.04</v>
      </c>
      <c r="O280" s="32">
        <v>0.14000000000000001</v>
      </c>
      <c r="P280" s="31">
        <v>0.19</v>
      </c>
      <c r="Q280" s="31">
        <v>0.27</v>
      </c>
      <c r="R280" s="31">
        <v>0.28999999999999998</v>
      </c>
      <c r="S280" s="31">
        <v>0.17</v>
      </c>
      <c r="T280" s="31">
        <v>0.28000000000000003</v>
      </c>
      <c r="U280" s="32">
        <v>0.15</v>
      </c>
      <c r="V280" s="31">
        <v>0.34</v>
      </c>
      <c r="W280" s="32">
        <v>0.21</v>
      </c>
      <c r="X280" s="31">
        <v>0.24</v>
      </c>
      <c r="Y280" s="31">
        <v>0.2</v>
      </c>
      <c r="Z280" s="32">
        <v>0.22</v>
      </c>
      <c r="AA280" s="31">
        <v>0.26</v>
      </c>
      <c r="AB280" s="31">
        <v>0.17</v>
      </c>
      <c r="AC280" s="31">
        <v>0.21</v>
      </c>
      <c r="AD280" s="32">
        <v>0.25</v>
      </c>
      <c r="AE280" s="31">
        <v>0.27</v>
      </c>
      <c r="AF280" s="31">
        <v>0.1</v>
      </c>
      <c r="AG280" s="31">
        <v>0.18</v>
      </c>
      <c r="AH280" s="32">
        <v>0.19</v>
      </c>
      <c r="AI280" s="31">
        <v>0.27</v>
      </c>
      <c r="AJ280" s="31">
        <v>0.19</v>
      </c>
      <c r="AK280" s="32">
        <v>0.19</v>
      </c>
      <c r="AL280" s="31">
        <v>0.31</v>
      </c>
      <c r="AM280" s="31">
        <v>0.17</v>
      </c>
      <c r="AN280" s="31">
        <v>0.23</v>
      </c>
      <c r="AO280" s="32">
        <v>0.25</v>
      </c>
      <c r="AP280" s="31">
        <v>0.18</v>
      </c>
      <c r="AQ280" s="31">
        <v>0.22</v>
      </c>
      <c r="AR280" s="32">
        <v>0.15</v>
      </c>
      <c r="AS280" s="31">
        <v>0.24</v>
      </c>
      <c r="AT280" s="31">
        <v>0.18</v>
      </c>
      <c r="AU280" s="31">
        <v>0.28999999999999998</v>
      </c>
      <c r="AV280" s="31">
        <v>0.18</v>
      </c>
      <c r="AW280" s="32">
        <v>0.27</v>
      </c>
      <c r="AX280" s="31">
        <v>0.18</v>
      </c>
      <c r="AY280" s="32">
        <v>0.22</v>
      </c>
      <c r="AZ280" s="31">
        <v>0.19</v>
      </c>
      <c r="BA280" s="32">
        <v>0.18</v>
      </c>
      <c r="BB280" s="31">
        <v>0.22</v>
      </c>
      <c r="BC280" s="31">
        <v>0.22</v>
      </c>
      <c r="BD280" s="32">
        <v>0.3</v>
      </c>
      <c r="BE280" s="31">
        <v>0.23</v>
      </c>
      <c r="BF280" s="34">
        <v>0.15</v>
      </c>
    </row>
    <row r="281" spans="1:58" ht="24.95" customHeight="1">
      <c r="A281" s="6"/>
      <c r="B281" s="15" t="s">
        <v>239</v>
      </c>
      <c r="C281" s="32">
        <v>0.1</v>
      </c>
      <c r="D281" s="32">
        <v>0.01</v>
      </c>
      <c r="E281" s="31">
        <v>7.0000000000000007E-2</v>
      </c>
      <c r="F281" s="31">
        <v>0.2</v>
      </c>
      <c r="G281" s="32">
        <v>0.12</v>
      </c>
      <c r="H281" s="31">
        <v>0.09</v>
      </c>
      <c r="I281" s="32" t="s">
        <v>152</v>
      </c>
      <c r="J281" s="31">
        <v>0.08</v>
      </c>
      <c r="K281" s="31">
        <v>0.15</v>
      </c>
      <c r="L281" s="31">
        <v>0.15</v>
      </c>
      <c r="M281" s="32">
        <v>0.15</v>
      </c>
      <c r="N281" s="31">
        <v>0.03</v>
      </c>
      <c r="O281" s="32">
        <v>0.09</v>
      </c>
      <c r="P281" s="31">
        <v>0.12</v>
      </c>
      <c r="Q281" s="31">
        <v>0.12</v>
      </c>
      <c r="R281" s="31">
        <v>0.05</v>
      </c>
      <c r="S281" s="31">
        <v>0.11</v>
      </c>
      <c r="T281" s="31">
        <v>0.1</v>
      </c>
      <c r="U281" s="32">
        <v>0.02</v>
      </c>
      <c r="V281" s="31">
        <v>0.17</v>
      </c>
      <c r="W281" s="32">
        <v>0.1</v>
      </c>
      <c r="X281" s="31">
        <v>0.08</v>
      </c>
      <c r="Y281" s="31">
        <v>0.11</v>
      </c>
      <c r="Z281" s="32">
        <v>0.09</v>
      </c>
      <c r="AA281" s="31">
        <v>0.02</v>
      </c>
      <c r="AB281" s="31">
        <v>0.15</v>
      </c>
      <c r="AC281" s="31">
        <v>0.17</v>
      </c>
      <c r="AD281" s="32">
        <v>0.18</v>
      </c>
      <c r="AE281" s="31">
        <v>7.0000000000000007E-2</v>
      </c>
      <c r="AF281" s="31">
        <v>0.04</v>
      </c>
      <c r="AG281" s="31">
        <v>0.05</v>
      </c>
      <c r="AH281" s="32">
        <v>0.16</v>
      </c>
      <c r="AI281" s="31">
        <v>0.14000000000000001</v>
      </c>
      <c r="AJ281" s="31">
        <v>0.04</v>
      </c>
      <c r="AK281" s="32">
        <v>0.04</v>
      </c>
      <c r="AL281" s="31">
        <v>0.18</v>
      </c>
      <c r="AM281" s="31">
        <v>0.06</v>
      </c>
      <c r="AN281" s="31">
        <v>0.08</v>
      </c>
      <c r="AO281" s="32">
        <v>0.23</v>
      </c>
      <c r="AP281" s="31">
        <v>0.03</v>
      </c>
      <c r="AQ281" s="31">
        <v>0.09</v>
      </c>
      <c r="AR281" s="32">
        <v>0.01</v>
      </c>
      <c r="AS281" s="31">
        <v>7.0000000000000007E-2</v>
      </c>
      <c r="AT281" s="31">
        <v>0.03</v>
      </c>
      <c r="AU281" s="31">
        <v>0.25</v>
      </c>
      <c r="AV281" s="31">
        <v>0.03</v>
      </c>
      <c r="AW281" s="32">
        <v>0.15</v>
      </c>
      <c r="AX281" s="31">
        <v>0.09</v>
      </c>
      <c r="AY281" s="32">
        <v>0.08</v>
      </c>
      <c r="AZ281" s="31">
        <v>7.0000000000000007E-2</v>
      </c>
      <c r="BA281" s="32">
        <v>0.09</v>
      </c>
      <c r="BB281" s="31">
        <v>0.11</v>
      </c>
      <c r="BC281" s="31">
        <v>0.04</v>
      </c>
      <c r="BD281" s="32">
        <v>0.11</v>
      </c>
      <c r="BE281" s="31">
        <v>0.15</v>
      </c>
      <c r="BF281" s="34">
        <v>0.06</v>
      </c>
    </row>
    <row r="282" spans="1:58" ht="24.95" customHeight="1">
      <c r="A282" s="6"/>
      <c r="B282" s="15" t="s">
        <v>240</v>
      </c>
      <c r="C282" s="32">
        <v>0.06</v>
      </c>
      <c r="D282" s="32">
        <v>0.02</v>
      </c>
      <c r="E282" s="31">
        <v>0.06</v>
      </c>
      <c r="F282" s="31">
        <v>0.09</v>
      </c>
      <c r="G282" s="32">
        <v>0.09</v>
      </c>
      <c r="H282" s="31">
        <v>0.03</v>
      </c>
      <c r="I282" s="32">
        <v>0.03</v>
      </c>
      <c r="J282" s="31" t="s">
        <v>152</v>
      </c>
      <c r="K282" s="31">
        <v>0.12</v>
      </c>
      <c r="L282" s="31">
        <v>7.0000000000000007E-2</v>
      </c>
      <c r="M282" s="32">
        <v>0.08</v>
      </c>
      <c r="N282" s="31">
        <v>0.01</v>
      </c>
      <c r="O282" s="32">
        <v>0.03</v>
      </c>
      <c r="P282" s="31">
        <v>0.08</v>
      </c>
      <c r="Q282" s="31">
        <v>7.0000000000000007E-2</v>
      </c>
      <c r="R282" s="31">
        <v>0.04</v>
      </c>
      <c r="S282" s="31">
        <v>0.06</v>
      </c>
      <c r="T282" s="31">
        <v>0.06</v>
      </c>
      <c r="U282" s="32">
        <v>0.02</v>
      </c>
      <c r="V282" s="31">
        <v>0.1</v>
      </c>
      <c r="W282" s="32">
        <v>0.06</v>
      </c>
      <c r="X282" s="31">
        <v>0.01</v>
      </c>
      <c r="Y282" s="31">
        <v>0.09</v>
      </c>
      <c r="Z282" s="32">
        <v>0.02</v>
      </c>
      <c r="AA282" s="31">
        <v>0.12</v>
      </c>
      <c r="AB282" s="31">
        <v>0.1</v>
      </c>
      <c r="AC282" s="31">
        <v>0.03</v>
      </c>
      <c r="AD282" s="32">
        <v>0.08</v>
      </c>
      <c r="AE282" s="31">
        <v>0.08</v>
      </c>
      <c r="AF282" s="31">
        <v>0.01</v>
      </c>
      <c r="AG282" s="31">
        <v>0.05</v>
      </c>
      <c r="AH282" s="32">
        <v>0.09</v>
      </c>
      <c r="AI282" s="31">
        <v>0.04</v>
      </c>
      <c r="AJ282" s="31">
        <v>0.05</v>
      </c>
      <c r="AK282" s="32">
        <v>0.02</v>
      </c>
      <c r="AL282" s="31">
        <v>0.04</v>
      </c>
      <c r="AM282" s="31">
        <v>0.04</v>
      </c>
      <c r="AN282" s="31">
        <v>0.03</v>
      </c>
      <c r="AO282" s="32">
        <v>0.08</v>
      </c>
      <c r="AP282" s="31">
        <v>0.03</v>
      </c>
      <c r="AQ282" s="31">
        <v>7.0000000000000007E-2</v>
      </c>
      <c r="AR282" s="32">
        <v>0.01</v>
      </c>
      <c r="AS282" s="31">
        <v>0.05</v>
      </c>
      <c r="AT282" s="31">
        <v>0.03</v>
      </c>
      <c r="AU282" s="31">
        <v>0.06</v>
      </c>
      <c r="AV282" s="31">
        <v>0.01</v>
      </c>
      <c r="AW282" s="32">
        <v>0.12</v>
      </c>
      <c r="AX282" s="31">
        <v>0.02</v>
      </c>
      <c r="AY282" s="32">
        <v>0.05</v>
      </c>
      <c r="AZ282" s="31">
        <v>0.04</v>
      </c>
      <c r="BA282" s="32">
        <v>0.05</v>
      </c>
      <c r="BB282" s="31">
        <v>0.06</v>
      </c>
      <c r="BC282" s="31" t="s">
        <v>152</v>
      </c>
      <c r="BD282" s="32">
        <v>0.02</v>
      </c>
      <c r="BE282" s="31">
        <v>0.13</v>
      </c>
      <c r="BF282" s="34">
        <v>0.02</v>
      </c>
    </row>
    <row r="283" spans="1:58" ht="24.95" customHeight="1">
      <c r="A283" s="8"/>
      <c r="B283" s="15" t="s">
        <v>157</v>
      </c>
      <c r="C283" s="39">
        <v>0.01</v>
      </c>
      <c r="D283" s="39">
        <v>0</v>
      </c>
      <c r="E283" s="35">
        <v>0.02</v>
      </c>
      <c r="F283" s="35" t="s">
        <v>152</v>
      </c>
      <c r="G283" s="39">
        <v>0.01</v>
      </c>
      <c r="H283" s="35" t="s">
        <v>152</v>
      </c>
      <c r="I283" s="39" t="s">
        <v>152</v>
      </c>
      <c r="J283" s="35" t="s">
        <v>152</v>
      </c>
      <c r="K283" s="35">
        <v>0.01</v>
      </c>
      <c r="L283" s="35">
        <v>0.01</v>
      </c>
      <c r="M283" s="39">
        <v>0.01</v>
      </c>
      <c r="N283" s="35">
        <v>0.01</v>
      </c>
      <c r="O283" s="39" t="s">
        <v>152</v>
      </c>
      <c r="P283" s="35" t="s">
        <v>152</v>
      </c>
      <c r="Q283" s="35">
        <v>0.01</v>
      </c>
      <c r="R283" s="35" t="s">
        <v>152</v>
      </c>
      <c r="S283" s="35" t="s">
        <v>152</v>
      </c>
      <c r="T283" s="35">
        <v>0</v>
      </c>
      <c r="U283" s="39">
        <v>0</v>
      </c>
      <c r="V283" s="35">
        <v>0.01</v>
      </c>
      <c r="W283" s="39">
        <v>0.01</v>
      </c>
      <c r="X283" s="35">
        <v>0.01</v>
      </c>
      <c r="Y283" s="35" t="s">
        <v>152</v>
      </c>
      <c r="Z283" s="39">
        <v>0.01</v>
      </c>
      <c r="AA283" s="35" t="s">
        <v>152</v>
      </c>
      <c r="AB283" s="35" t="s">
        <v>152</v>
      </c>
      <c r="AC283" s="35" t="s">
        <v>152</v>
      </c>
      <c r="AD283" s="39" t="s">
        <v>152</v>
      </c>
      <c r="AE283" s="35" t="s">
        <v>152</v>
      </c>
      <c r="AF283" s="35">
        <v>0.02</v>
      </c>
      <c r="AG283" s="35">
        <v>0.01</v>
      </c>
      <c r="AH283" s="39" t="s">
        <v>152</v>
      </c>
      <c r="AI283" s="35" t="s">
        <v>152</v>
      </c>
      <c r="AJ283" s="35">
        <v>0.01</v>
      </c>
      <c r="AK283" s="39">
        <v>0</v>
      </c>
      <c r="AL283" s="35" t="s">
        <v>152</v>
      </c>
      <c r="AM283" s="35">
        <v>0</v>
      </c>
      <c r="AN283" s="35">
        <v>0</v>
      </c>
      <c r="AO283" s="39">
        <v>0.01</v>
      </c>
      <c r="AP283" s="35" t="s">
        <v>152</v>
      </c>
      <c r="AQ283" s="35">
        <v>0.01</v>
      </c>
      <c r="AR283" s="39">
        <v>0.01</v>
      </c>
      <c r="AS283" s="35" t="s">
        <v>152</v>
      </c>
      <c r="AT283" s="35">
        <v>0.01</v>
      </c>
      <c r="AU283" s="35" t="s">
        <v>152</v>
      </c>
      <c r="AV283" s="35">
        <v>0</v>
      </c>
      <c r="AW283" s="39">
        <v>0.01</v>
      </c>
      <c r="AX283" s="35">
        <v>0</v>
      </c>
      <c r="AY283" s="39">
        <v>0.01</v>
      </c>
      <c r="AZ283" s="35">
        <v>0.01</v>
      </c>
      <c r="BA283" s="39" t="s">
        <v>152</v>
      </c>
      <c r="BB283" s="35">
        <v>0.01</v>
      </c>
      <c r="BC283" s="35" t="s">
        <v>152</v>
      </c>
      <c r="BD283" s="39" t="s">
        <v>152</v>
      </c>
      <c r="BE283" s="35" t="s">
        <v>152</v>
      </c>
      <c r="BF283" s="38">
        <v>0.01</v>
      </c>
    </row>
    <row r="285" spans="1:58" ht="24.95" customHeight="1">
      <c r="A285" s="1"/>
      <c r="B285" s="1" t="s">
        <v>32</v>
      </c>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row>
    <row r="286" spans="1:58" ht="24.9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row>
    <row r="287" spans="1:58" ht="24.95" customHeight="1">
      <c r="A287" s="2"/>
      <c r="B287" s="3"/>
      <c r="C287" s="69" t="s">
        <v>74</v>
      </c>
      <c r="D287" s="66" t="s">
        <v>76</v>
      </c>
      <c r="E287" s="68"/>
      <c r="F287" s="67"/>
      <c r="G287" s="66" t="s">
        <v>77</v>
      </c>
      <c r="H287" s="67"/>
      <c r="I287" s="66" t="s">
        <v>78</v>
      </c>
      <c r="J287" s="68"/>
      <c r="K287" s="68"/>
      <c r="L287" s="67"/>
      <c r="M287" s="66" t="s">
        <v>79</v>
      </c>
      <c r="N287" s="67"/>
      <c r="O287" s="66" t="s">
        <v>80</v>
      </c>
      <c r="P287" s="68"/>
      <c r="Q287" s="68"/>
      <c r="R287" s="68"/>
      <c r="S287" s="68"/>
      <c r="T287" s="67"/>
      <c r="U287" s="66" t="s">
        <v>81</v>
      </c>
      <c r="V287" s="67"/>
      <c r="W287" s="66" t="s">
        <v>82</v>
      </c>
      <c r="X287" s="68"/>
      <c r="Y287" s="67"/>
      <c r="Z287" s="66" t="s">
        <v>83</v>
      </c>
      <c r="AA287" s="68"/>
      <c r="AB287" s="68"/>
      <c r="AC287" s="67"/>
      <c r="AD287" s="66" t="s">
        <v>84</v>
      </c>
      <c r="AE287" s="68"/>
      <c r="AF287" s="68"/>
      <c r="AG287" s="67"/>
      <c r="AH287" s="66" t="s">
        <v>85</v>
      </c>
      <c r="AI287" s="68"/>
      <c r="AJ287" s="67"/>
      <c r="AK287" s="66" t="s">
        <v>86</v>
      </c>
      <c r="AL287" s="68"/>
      <c r="AM287" s="68"/>
      <c r="AN287" s="67"/>
      <c r="AO287" s="66" t="s">
        <v>87</v>
      </c>
      <c r="AP287" s="68"/>
      <c r="AQ287" s="67"/>
      <c r="AR287" s="66" t="s">
        <v>88</v>
      </c>
      <c r="AS287" s="68"/>
      <c r="AT287" s="68"/>
      <c r="AU287" s="67"/>
      <c r="AV287" s="65" t="s">
        <v>89</v>
      </c>
      <c r="AW287" s="66" t="s">
        <v>90</v>
      </c>
      <c r="AX287" s="67"/>
      <c r="AY287" s="66" t="s">
        <v>91</v>
      </c>
      <c r="AZ287" s="67"/>
      <c r="BA287" s="66" t="s">
        <v>92</v>
      </c>
      <c r="BB287" s="68"/>
      <c r="BC287" s="67"/>
      <c r="BD287" s="66" t="s">
        <v>93</v>
      </c>
      <c r="BE287" s="68"/>
      <c r="BF287" s="67"/>
    </row>
    <row r="288" spans="1:58" ht="24.95" customHeight="1">
      <c r="A288" s="5"/>
      <c r="B288" s="4"/>
      <c r="C288" s="11" t="s">
        <v>94</v>
      </c>
      <c r="D288" s="11" t="s">
        <v>95</v>
      </c>
      <c r="E288" s="10" t="s">
        <v>96</v>
      </c>
      <c r="F288" s="10" t="s">
        <v>97</v>
      </c>
      <c r="G288" s="11" t="s">
        <v>98</v>
      </c>
      <c r="H288" s="10" t="s">
        <v>99</v>
      </c>
      <c r="I288" s="11" t="s">
        <v>100</v>
      </c>
      <c r="J288" s="10" t="s">
        <v>101</v>
      </c>
      <c r="K288" s="10" t="s">
        <v>102</v>
      </c>
      <c r="L288" s="10" t="s">
        <v>103</v>
      </c>
      <c r="M288" s="11" t="s">
        <v>104</v>
      </c>
      <c r="N288" s="10" t="s">
        <v>105</v>
      </c>
      <c r="O288" s="11" t="s">
        <v>106</v>
      </c>
      <c r="P288" s="10" t="s">
        <v>107</v>
      </c>
      <c r="Q288" s="10" t="s">
        <v>108</v>
      </c>
      <c r="R288" s="10" t="s">
        <v>109</v>
      </c>
      <c r="S288" s="10" t="s">
        <v>110</v>
      </c>
      <c r="T288" s="10" t="s">
        <v>111</v>
      </c>
      <c r="U288" s="11" t="s">
        <v>112</v>
      </c>
      <c r="V288" s="10" t="s">
        <v>113</v>
      </c>
      <c r="W288" s="11" t="s">
        <v>114</v>
      </c>
      <c r="X288" s="10" t="s">
        <v>115</v>
      </c>
      <c r="Y288" s="10" t="s">
        <v>116</v>
      </c>
      <c r="Z288" s="11" t="s">
        <v>117</v>
      </c>
      <c r="AA288" s="10" t="s">
        <v>118</v>
      </c>
      <c r="AB288" s="10" t="s">
        <v>119</v>
      </c>
      <c r="AC288" s="10" t="s">
        <v>120</v>
      </c>
      <c r="AD288" s="11" t="s">
        <v>121</v>
      </c>
      <c r="AE288" s="10" t="s">
        <v>122</v>
      </c>
      <c r="AF288" s="10" t="s">
        <v>123</v>
      </c>
      <c r="AG288" s="10" t="s">
        <v>124</v>
      </c>
      <c r="AH288" s="11" t="s">
        <v>125</v>
      </c>
      <c r="AI288" s="10" t="s">
        <v>126</v>
      </c>
      <c r="AJ288" s="10" t="s">
        <v>127</v>
      </c>
      <c r="AK288" s="11" t="s">
        <v>128</v>
      </c>
      <c r="AL288" s="10" t="s">
        <v>129</v>
      </c>
      <c r="AM288" s="10" t="s">
        <v>130</v>
      </c>
      <c r="AN288" s="10" t="s">
        <v>131</v>
      </c>
      <c r="AO288" s="11" t="s">
        <v>132</v>
      </c>
      <c r="AP288" s="10" t="s">
        <v>133</v>
      </c>
      <c r="AQ288" s="10" t="s">
        <v>134</v>
      </c>
      <c r="AR288" s="11" t="s">
        <v>135</v>
      </c>
      <c r="AS288" s="10" t="s">
        <v>136</v>
      </c>
      <c r="AT288" s="10" t="s">
        <v>137</v>
      </c>
      <c r="AU288" s="10" t="s">
        <v>138</v>
      </c>
      <c r="AV288" s="10" t="s">
        <v>139</v>
      </c>
      <c r="AW288" s="11" t="s">
        <v>140</v>
      </c>
      <c r="AX288" s="10" t="s">
        <v>141</v>
      </c>
      <c r="AY288" s="11" t="s">
        <v>142</v>
      </c>
      <c r="AZ288" s="10" t="s">
        <v>143</v>
      </c>
      <c r="BA288" s="11" t="s">
        <v>144</v>
      </c>
      <c r="BB288" s="10" t="s">
        <v>145</v>
      </c>
      <c r="BC288" s="10" t="s">
        <v>146</v>
      </c>
      <c r="BD288" s="11" t="s">
        <v>147</v>
      </c>
      <c r="BE288" s="10" t="s">
        <v>148</v>
      </c>
      <c r="BF288" s="12" t="s">
        <v>149</v>
      </c>
    </row>
    <row r="289" spans="1:58" ht="24.95" customHeight="1">
      <c r="A289" s="7" t="s">
        <v>32</v>
      </c>
      <c r="B289" s="15" t="s">
        <v>241</v>
      </c>
      <c r="C289" s="36">
        <v>0.77</v>
      </c>
      <c r="D289" s="36">
        <v>0.86</v>
      </c>
      <c r="E289" s="33">
        <v>0.72</v>
      </c>
      <c r="F289" s="33">
        <v>0.7</v>
      </c>
      <c r="G289" s="36">
        <v>0.74</v>
      </c>
      <c r="H289" s="33">
        <v>0.78</v>
      </c>
      <c r="I289" s="36">
        <v>0.78</v>
      </c>
      <c r="J289" s="33">
        <v>0.79</v>
      </c>
      <c r="K289" s="33">
        <v>0.75</v>
      </c>
      <c r="L289" s="33">
        <v>0.74</v>
      </c>
      <c r="M289" s="36">
        <v>0.73</v>
      </c>
      <c r="N289" s="33">
        <v>0.81</v>
      </c>
      <c r="O289" s="36">
        <v>0.74</v>
      </c>
      <c r="P289" s="33">
        <v>0.8</v>
      </c>
      <c r="Q289" s="33">
        <v>0.75</v>
      </c>
      <c r="R289" s="33">
        <v>0.76</v>
      </c>
      <c r="S289" s="33">
        <v>0.77</v>
      </c>
      <c r="T289" s="33">
        <v>0.75</v>
      </c>
      <c r="U289" s="36">
        <v>0.87</v>
      </c>
      <c r="V289" s="33">
        <v>0.66</v>
      </c>
      <c r="W289" s="36">
        <v>0.79</v>
      </c>
      <c r="X289" s="33">
        <v>0.76</v>
      </c>
      <c r="Y289" s="33">
        <v>0.75</v>
      </c>
      <c r="Z289" s="36">
        <v>0.78</v>
      </c>
      <c r="AA289" s="33">
        <v>0.71</v>
      </c>
      <c r="AB289" s="33">
        <v>0.78</v>
      </c>
      <c r="AC289" s="33">
        <v>0.75</v>
      </c>
      <c r="AD289" s="36">
        <v>0.62</v>
      </c>
      <c r="AE289" s="33">
        <v>0.82</v>
      </c>
      <c r="AF289" s="33">
        <v>0.9</v>
      </c>
      <c r="AG289" s="33">
        <v>0.86</v>
      </c>
      <c r="AH289" s="36">
        <v>0.64</v>
      </c>
      <c r="AI289" s="33">
        <v>0.78</v>
      </c>
      <c r="AJ289" s="33">
        <v>0.84</v>
      </c>
      <c r="AK289" s="36">
        <v>0.81</v>
      </c>
      <c r="AL289" s="33">
        <v>0.82</v>
      </c>
      <c r="AM289" s="33">
        <v>0.92</v>
      </c>
      <c r="AN289" s="33">
        <v>0.89</v>
      </c>
      <c r="AO289" s="36">
        <v>0.59</v>
      </c>
      <c r="AP289" s="33">
        <v>0.9</v>
      </c>
      <c r="AQ289" s="33">
        <v>0.75</v>
      </c>
      <c r="AR289" s="36">
        <v>0.82</v>
      </c>
      <c r="AS289" s="33">
        <v>0.78</v>
      </c>
      <c r="AT289" s="33">
        <v>0.81</v>
      </c>
      <c r="AU289" s="33">
        <v>0.68</v>
      </c>
      <c r="AV289" s="33">
        <v>0.8</v>
      </c>
      <c r="AW289" s="36">
        <v>0.66</v>
      </c>
      <c r="AX289" s="33">
        <v>0.83</v>
      </c>
      <c r="AY289" s="36">
        <v>0.79</v>
      </c>
      <c r="AZ289" s="33">
        <v>0.82</v>
      </c>
      <c r="BA289" s="36">
        <v>0.8</v>
      </c>
      <c r="BB289" s="33">
        <v>0.75</v>
      </c>
      <c r="BC289" s="33">
        <v>0.83</v>
      </c>
      <c r="BD289" s="36">
        <v>0.67</v>
      </c>
      <c r="BE289" s="33">
        <v>0.72</v>
      </c>
      <c r="BF289" s="37">
        <v>0.86</v>
      </c>
    </row>
    <row r="290" spans="1:58" ht="24.95" customHeight="1">
      <c r="A290" s="8"/>
      <c r="B290" s="15" t="s">
        <v>242</v>
      </c>
      <c r="C290" s="32">
        <v>0.73</v>
      </c>
      <c r="D290" s="32">
        <v>0.85</v>
      </c>
      <c r="E290" s="31">
        <v>0.72</v>
      </c>
      <c r="F290" s="31">
        <v>0.62</v>
      </c>
      <c r="G290" s="32">
        <v>0.71</v>
      </c>
      <c r="H290" s="31">
        <v>0.75</v>
      </c>
      <c r="I290" s="32">
        <v>0.74</v>
      </c>
      <c r="J290" s="31">
        <v>0.83</v>
      </c>
      <c r="K290" s="31">
        <v>0.73</v>
      </c>
      <c r="L290" s="31">
        <v>0.64</v>
      </c>
      <c r="M290" s="32">
        <v>0.71</v>
      </c>
      <c r="N290" s="31">
        <v>0.8</v>
      </c>
      <c r="O290" s="32">
        <v>0.74</v>
      </c>
      <c r="P290" s="31">
        <v>0.77</v>
      </c>
      <c r="Q290" s="31">
        <v>0.66</v>
      </c>
      <c r="R290" s="31">
        <v>0.76</v>
      </c>
      <c r="S290" s="31">
        <v>0.76</v>
      </c>
      <c r="T290" s="31">
        <v>0.7</v>
      </c>
      <c r="U290" s="32">
        <v>0.85</v>
      </c>
      <c r="V290" s="31">
        <v>0.62</v>
      </c>
      <c r="W290" s="32">
        <v>0.77</v>
      </c>
      <c r="X290" s="31">
        <v>0.7</v>
      </c>
      <c r="Y290" s="31">
        <v>0.73</v>
      </c>
      <c r="Z290" s="32">
        <v>0.73</v>
      </c>
      <c r="AA290" s="31">
        <v>0.75</v>
      </c>
      <c r="AB290" s="31">
        <v>0.78</v>
      </c>
      <c r="AC290" s="31">
        <v>0.67</v>
      </c>
      <c r="AD290" s="32">
        <v>0.57999999999999996</v>
      </c>
      <c r="AE290" s="31">
        <v>0.78</v>
      </c>
      <c r="AF290" s="31">
        <v>0.88</v>
      </c>
      <c r="AG290" s="31">
        <v>0.84</v>
      </c>
      <c r="AH290" s="32">
        <v>0.57999999999999996</v>
      </c>
      <c r="AI290" s="31">
        <v>0.71</v>
      </c>
      <c r="AJ290" s="31">
        <v>0.87</v>
      </c>
      <c r="AK290" s="32">
        <v>0.78</v>
      </c>
      <c r="AL290" s="31">
        <v>0.79</v>
      </c>
      <c r="AM290" s="31">
        <v>0.89</v>
      </c>
      <c r="AN290" s="31">
        <v>0.86</v>
      </c>
      <c r="AO290" s="32">
        <v>0.43</v>
      </c>
      <c r="AP290" s="31">
        <v>0.92</v>
      </c>
      <c r="AQ290" s="31">
        <v>0.73</v>
      </c>
      <c r="AR290" s="32">
        <v>0.82</v>
      </c>
      <c r="AS290" s="31">
        <v>0.74</v>
      </c>
      <c r="AT290" s="31">
        <v>0.79</v>
      </c>
      <c r="AU290" s="31">
        <v>0.65</v>
      </c>
      <c r="AV290" s="31">
        <v>0.81</v>
      </c>
      <c r="AW290" s="32">
        <v>0.57999999999999996</v>
      </c>
      <c r="AX290" s="31">
        <v>0.84</v>
      </c>
      <c r="AY290" s="32">
        <v>0.76</v>
      </c>
      <c r="AZ290" s="31">
        <v>0.81</v>
      </c>
      <c r="BA290" s="32">
        <v>0.77</v>
      </c>
      <c r="BB290" s="31">
        <v>0.72</v>
      </c>
      <c r="BC290" s="31">
        <v>0.8</v>
      </c>
      <c r="BD290" s="32">
        <v>0.67</v>
      </c>
      <c r="BE290" s="31">
        <v>0.67</v>
      </c>
      <c r="BF290" s="34">
        <v>0.83</v>
      </c>
    </row>
    <row r="291" spans="1:58" ht="24.95" customHeight="1">
      <c r="A291" s="9" t="s">
        <v>32</v>
      </c>
      <c r="B291" s="15" t="s">
        <v>243</v>
      </c>
      <c r="C291" s="36">
        <v>0.69</v>
      </c>
      <c r="D291" s="36">
        <v>0.78</v>
      </c>
      <c r="E291" s="33">
        <v>0.71</v>
      </c>
      <c r="F291" s="33">
        <v>0.61</v>
      </c>
      <c r="G291" s="36">
        <v>0.65</v>
      </c>
      <c r="H291" s="33">
        <v>0.72</v>
      </c>
      <c r="I291" s="36">
        <v>0.69</v>
      </c>
      <c r="J291" s="33">
        <v>0.77</v>
      </c>
      <c r="K291" s="33">
        <v>0.74</v>
      </c>
      <c r="L291" s="33">
        <v>0.56000000000000005</v>
      </c>
      <c r="M291" s="36">
        <v>0.7</v>
      </c>
      <c r="N291" s="33">
        <v>0.69</v>
      </c>
      <c r="O291" s="36">
        <v>0.72</v>
      </c>
      <c r="P291" s="33">
        <v>0.72</v>
      </c>
      <c r="Q291" s="33">
        <v>0.71</v>
      </c>
      <c r="R291" s="33">
        <v>0.55000000000000004</v>
      </c>
      <c r="S291" s="33">
        <v>0.72</v>
      </c>
      <c r="T291" s="33">
        <v>0.65</v>
      </c>
      <c r="U291" s="36">
        <v>0.76</v>
      </c>
      <c r="V291" s="33">
        <v>0.61</v>
      </c>
      <c r="W291" s="36">
        <v>0.71</v>
      </c>
      <c r="X291" s="33">
        <v>0.69</v>
      </c>
      <c r="Y291" s="33">
        <v>0.68</v>
      </c>
      <c r="Z291" s="36">
        <v>0.7</v>
      </c>
      <c r="AA291" s="33">
        <v>0.6</v>
      </c>
      <c r="AB291" s="33">
        <v>0.75</v>
      </c>
      <c r="AC291" s="33">
        <v>0.71</v>
      </c>
      <c r="AD291" s="36">
        <v>0.5</v>
      </c>
      <c r="AE291" s="33">
        <v>0.85</v>
      </c>
      <c r="AF291" s="33">
        <v>0.83</v>
      </c>
      <c r="AG291" s="33">
        <v>0.84</v>
      </c>
      <c r="AH291" s="36">
        <v>0.54</v>
      </c>
      <c r="AI291" s="33">
        <v>0.71</v>
      </c>
      <c r="AJ291" s="33">
        <v>0.78</v>
      </c>
      <c r="AK291" s="36">
        <v>0.76</v>
      </c>
      <c r="AL291" s="33">
        <v>0.68</v>
      </c>
      <c r="AM291" s="33">
        <v>0.9</v>
      </c>
      <c r="AN291" s="33">
        <v>0.82</v>
      </c>
      <c r="AO291" s="36">
        <v>0.5</v>
      </c>
      <c r="AP291" s="33">
        <v>0.88</v>
      </c>
      <c r="AQ291" s="33">
        <v>0.69</v>
      </c>
      <c r="AR291" s="36">
        <v>0.77</v>
      </c>
      <c r="AS291" s="33">
        <v>0.64</v>
      </c>
      <c r="AT291" s="33">
        <v>0.73</v>
      </c>
      <c r="AU291" s="33">
        <v>0.57999999999999996</v>
      </c>
      <c r="AV291" s="33">
        <v>0.77</v>
      </c>
      <c r="AW291" s="36">
        <v>0.56000000000000005</v>
      </c>
      <c r="AX291" s="33">
        <v>0.75</v>
      </c>
      <c r="AY291" s="36">
        <v>0.72</v>
      </c>
      <c r="AZ291" s="33">
        <v>0.77</v>
      </c>
      <c r="BA291" s="36">
        <v>0.71</v>
      </c>
      <c r="BB291" s="33">
        <v>0.69</v>
      </c>
      <c r="BC291" s="33">
        <v>0.65</v>
      </c>
      <c r="BD291" s="36">
        <v>0.53</v>
      </c>
      <c r="BE291" s="33">
        <v>0.64</v>
      </c>
      <c r="BF291" s="37">
        <v>0.82</v>
      </c>
    </row>
    <row r="292" spans="1:58" ht="24.95" customHeight="1">
      <c r="A292" s="9" t="s">
        <v>32</v>
      </c>
      <c r="B292" s="15" t="s">
        <v>244</v>
      </c>
      <c r="C292" s="36">
        <v>0.68</v>
      </c>
      <c r="D292" s="36">
        <v>0.82</v>
      </c>
      <c r="E292" s="33">
        <v>0.65</v>
      </c>
      <c r="F292" s="33">
        <v>0.56000000000000005</v>
      </c>
      <c r="G292" s="36">
        <v>0.62</v>
      </c>
      <c r="H292" s="33">
        <v>0.74</v>
      </c>
      <c r="I292" s="36">
        <v>0.63</v>
      </c>
      <c r="J292" s="33">
        <v>0.72</v>
      </c>
      <c r="K292" s="33">
        <v>0.68</v>
      </c>
      <c r="L292" s="33">
        <v>0.69</v>
      </c>
      <c r="M292" s="36">
        <v>0.66</v>
      </c>
      <c r="N292" s="33">
        <v>0.75</v>
      </c>
      <c r="O292" s="36">
        <v>0.64</v>
      </c>
      <c r="P292" s="33">
        <v>0.72</v>
      </c>
      <c r="Q292" s="33">
        <v>0.66</v>
      </c>
      <c r="R292" s="33">
        <v>0.72</v>
      </c>
      <c r="S292" s="33">
        <v>0.68</v>
      </c>
      <c r="T292" s="33">
        <v>0.68</v>
      </c>
      <c r="U292" s="36">
        <v>0.81</v>
      </c>
      <c r="V292" s="33">
        <v>0.57999999999999996</v>
      </c>
      <c r="W292" s="36">
        <v>0.69</v>
      </c>
      <c r="X292" s="33">
        <v>0.72</v>
      </c>
      <c r="Y292" s="33">
        <v>0.65</v>
      </c>
      <c r="Z292" s="36">
        <v>0.71</v>
      </c>
      <c r="AA292" s="33">
        <v>0.61</v>
      </c>
      <c r="AB292" s="33">
        <v>0.69</v>
      </c>
      <c r="AC292" s="33">
        <v>0.67</v>
      </c>
      <c r="AD292" s="36">
        <v>0.54</v>
      </c>
      <c r="AE292" s="33">
        <v>0.8</v>
      </c>
      <c r="AF292" s="33">
        <v>0.79</v>
      </c>
      <c r="AG292" s="33">
        <v>0.79</v>
      </c>
      <c r="AH292" s="36">
        <v>0.59</v>
      </c>
      <c r="AI292" s="33">
        <v>0.72</v>
      </c>
      <c r="AJ292" s="33">
        <v>0.74</v>
      </c>
      <c r="AK292" s="36">
        <v>0.72</v>
      </c>
      <c r="AL292" s="33">
        <v>1</v>
      </c>
      <c r="AM292" s="33">
        <v>1</v>
      </c>
      <c r="AN292" s="33">
        <v>1</v>
      </c>
      <c r="AO292" s="36">
        <v>0.52</v>
      </c>
      <c r="AP292" s="33">
        <v>0.86</v>
      </c>
      <c r="AQ292" s="33">
        <v>0.67</v>
      </c>
      <c r="AR292" s="36">
        <v>0.75</v>
      </c>
      <c r="AS292" s="33">
        <v>0.74</v>
      </c>
      <c r="AT292" s="33">
        <v>0.75</v>
      </c>
      <c r="AU292" s="33">
        <v>0.6</v>
      </c>
      <c r="AV292" s="33">
        <v>0.75</v>
      </c>
      <c r="AW292" s="36">
        <v>0.54</v>
      </c>
      <c r="AX292" s="33">
        <v>0.79</v>
      </c>
      <c r="AY292" s="36">
        <v>0.71</v>
      </c>
      <c r="AZ292" s="33">
        <v>0.81</v>
      </c>
      <c r="BA292" s="36">
        <v>0.73</v>
      </c>
      <c r="BB292" s="33">
        <v>0.67</v>
      </c>
      <c r="BC292" s="33">
        <v>0.74</v>
      </c>
      <c r="BD292" s="36">
        <v>0.6</v>
      </c>
      <c r="BE292" s="33">
        <v>0.63</v>
      </c>
      <c r="BF292" s="37">
        <v>0.79</v>
      </c>
    </row>
    <row r="293" spans="1:58" ht="24.95" customHeight="1">
      <c r="A293" s="9" t="s">
        <v>32</v>
      </c>
      <c r="B293" s="15" t="s">
        <v>245</v>
      </c>
      <c r="C293" s="39">
        <v>0.68</v>
      </c>
      <c r="D293" s="39">
        <v>0.83</v>
      </c>
      <c r="E293" s="35">
        <v>0.73</v>
      </c>
      <c r="F293" s="35">
        <v>0.5</v>
      </c>
      <c r="G293" s="39">
        <v>0.66</v>
      </c>
      <c r="H293" s="35">
        <v>0.69</v>
      </c>
      <c r="I293" s="39">
        <v>0.74</v>
      </c>
      <c r="J293" s="35">
        <v>0.71</v>
      </c>
      <c r="K293" s="35">
        <v>0.7</v>
      </c>
      <c r="L293" s="35">
        <v>0.59</v>
      </c>
      <c r="M293" s="39">
        <v>0.6</v>
      </c>
      <c r="N293" s="35">
        <v>0.85</v>
      </c>
      <c r="O293" s="39">
        <v>0.7</v>
      </c>
      <c r="P293" s="35">
        <v>0.73</v>
      </c>
      <c r="Q293" s="35">
        <v>0.59</v>
      </c>
      <c r="R293" s="35">
        <v>0.68</v>
      </c>
      <c r="S293" s="35">
        <v>0.72</v>
      </c>
      <c r="T293" s="35">
        <v>0.62</v>
      </c>
      <c r="U293" s="39">
        <v>0.86</v>
      </c>
      <c r="V293" s="35">
        <v>0.5</v>
      </c>
      <c r="W293" s="39">
        <v>0.75</v>
      </c>
      <c r="X293" s="35">
        <v>0.66</v>
      </c>
      <c r="Y293" s="35">
        <v>0.67</v>
      </c>
      <c r="Z293" s="39">
        <v>0.67</v>
      </c>
      <c r="AA293" s="35">
        <v>0.73</v>
      </c>
      <c r="AB293" s="35">
        <v>0.66</v>
      </c>
      <c r="AC293" s="35">
        <v>0.68</v>
      </c>
      <c r="AD293" s="39">
        <v>0.45</v>
      </c>
      <c r="AE293" s="35">
        <v>0.76</v>
      </c>
      <c r="AF293" s="35">
        <v>0.9</v>
      </c>
      <c r="AG293" s="35">
        <v>0.84</v>
      </c>
      <c r="AH293" s="39">
        <v>0.5</v>
      </c>
      <c r="AI293" s="35">
        <v>0.69</v>
      </c>
      <c r="AJ293" s="35">
        <v>0.79</v>
      </c>
      <c r="AK293" s="39">
        <v>0.74</v>
      </c>
      <c r="AL293" s="35">
        <v>0.7</v>
      </c>
      <c r="AM293" s="35">
        <v>0.92</v>
      </c>
      <c r="AN293" s="35">
        <v>0.83</v>
      </c>
      <c r="AO293" s="39">
        <v>0.44</v>
      </c>
      <c r="AP293" s="35">
        <v>0.87</v>
      </c>
      <c r="AQ293" s="35">
        <v>0.64</v>
      </c>
      <c r="AR293" s="39">
        <v>0.81</v>
      </c>
      <c r="AS293" s="35">
        <v>0.7</v>
      </c>
      <c r="AT293" s="35">
        <v>0.77</v>
      </c>
      <c r="AU293" s="35">
        <v>0.53</v>
      </c>
      <c r="AV293" s="35">
        <v>0.77</v>
      </c>
      <c r="AW293" s="39">
        <v>0.52</v>
      </c>
      <c r="AX293" s="35">
        <v>0.79</v>
      </c>
      <c r="AY293" s="39">
        <v>0.72</v>
      </c>
      <c r="AZ293" s="35">
        <v>0.79</v>
      </c>
      <c r="BA293" s="39">
        <v>0.73</v>
      </c>
      <c r="BB293" s="35">
        <v>0.67</v>
      </c>
      <c r="BC293" s="35">
        <v>0.67</v>
      </c>
      <c r="BD293" s="39">
        <v>0.51</v>
      </c>
      <c r="BE293" s="35">
        <v>0.61</v>
      </c>
      <c r="BF293" s="38">
        <v>0.86</v>
      </c>
    </row>
    <row r="295" spans="1:58" ht="24.95" customHeight="1">
      <c r="A295" s="1"/>
      <c r="B295" s="1" t="s">
        <v>33</v>
      </c>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row>
    <row r="296" spans="1:58" ht="24.9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row>
    <row r="297" spans="1:58" ht="24.95" customHeight="1">
      <c r="A297" s="2"/>
      <c r="B297" s="3"/>
      <c r="C297" s="69" t="s">
        <v>74</v>
      </c>
      <c r="D297" s="66" t="s">
        <v>76</v>
      </c>
      <c r="E297" s="68"/>
      <c r="F297" s="67"/>
      <c r="G297" s="66" t="s">
        <v>77</v>
      </c>
      <c r="H297" s="67"/>
      <c r="I297" s="66" t="s">
        <v>78</v>
      </c>
      <c r="J297" s="68"/>
      <c r="K297" s="68"/>
      <c r="L297" s="67"/>
      <c r="M297" s="66" t="s">
        <v>79</v>
      </c>
      <c r="N297" s="67"/>
      <c r="O297" s="66" t="s">
        <v>80</v>
      </c>
      <c r="P297" s="68"/>
      <c r="Q297" s="68"/>
      <c r="R297" s="68"/>
      <c r="S297" s="68"/>
      <c r="T297" s="67"/>
      <c r="U297" s="66" t="s">
        <v>81</v>
      </c>
      <c r="V297" s="67"/>
      <c r="W297" s="66" t="s">
        <v>82</v>
      </c>
      <c r="X297" s="68"/>
      <c r="Y297" s="67"/>
      <c r="Z297" s="66" t="s">
        <v>83</v>
      </c>
      <c r="AA297" s="68"/>
      <c r="AB297" s="68"/>
      <c r="AC297" s="67"/>
      <c r="AD297" s="66" t="s">
        <v>84</v>
      </c>
      <c r="AE297" s="68"/>
      <c r="AF297" s="68"/>
      <c r="AG297" s="67"/>
      <c r="AH297" s="66" t="s">
        <v>85</v>
      </c>
      <c r="AI297" s="68"/>
      <c r="AJ297" s="67"/>
      <c r="AK297" s="66" t="s">
        <v>86</v>
      </c>
      <c r="AL297" s="68"/>
      <c r="AM297" s="68"/>
      <c r="AN297" s="67"/>
      <c r="AO297" s="66" t="s">
        <v>87</v>
      </c>
      <c r="AP297" s="68"/>
      <c r="AQ297" s="67"/>
      <c r="AR297" s="66" t="s">
        <v>88</v>
      </c>
      <c r="AS297" s="68"/>
      <c r="AT297" s="68"/>
      <c r="AU297" s="67"/>
      <c r="AV297" s="65" t="s">
        <v>89</v>
      </c>
      <c r="AW297" s="66" t="s">
        <v>90</v>
      </c>
      <c r="AX297" s="67"/>
      <c r="AY297" s="66" t="s">
        <v>91</v>
      </c>
      <c r="AZ297" s="67"/>
      <c r="BA297" s="66" t="s">
        <v>92</v>
      </c>
      <c r="BB297" s="68"/>
      <c r="BC297" s="67"/>
      <c r="BD297" s="66" t="s">
        <v>93</v>
      </c>
      <c r="BE297" s="68"/>
      <c r="BF297" s="67"/>
    </row>
    <row r="298" spans="1:58" ht="24.95" customHeight="1">
      <c r="A298" s="5"/>
      <c r="B298" s="4"/>
      <c r="C298" s="11" t="s">
        <v>94</v>
      </c>
      <c r="D298" s="11" t="s">
        <v>95</v>
      </c>
      <c r="E298" s="10" t="s">
        <v>96</v>
      </c>
      <c r="F298" s="10" t="s">
        <v>97</v>
      </c>
      <c r="G298" s="11" t="s">
        <v>98</v>
      </c>
      <c r="H298" s="10" t="s">
        <v>99</v>
      </c>
      <c r="I298" s="11" t="s">
        <v>100</v>
      </c>
      <c r="J298" s="10" t="s">
        <v>101</v>
      </c>
      <c r="K298" s="10" t="s">
        <v>102</v>
      </c>
      <c r="L298" s="10" t="s">
        <v>103</v>
      </c>
      <c r="M298" s="11" t="s">
        <v>104</v>
      </c>
      <c r="N298" s="10" t="s">
        <v>105</v>
      </c>
      <c r="O298" s="11" t="s">
        <v>106</v>
      </c>
      <c r="P298" s="10" t="s">
        <v>107</v>
      </c>
      <c r="Q298" s="10" t="s">
        <v>108</v>
      </c>
      <c r="R298" s="10" t="s">
        <v>109</v>
      </c>
      <c r="S298" s="10" t="s">
        <v>110</v>
      </c>
      <c r="T298" s="10" t="s">
        <v>111</v>
      </c>
      <c r="U298" s="11" t="s">
        <v>112</v>
      </c>
      <c r="V298" s="10" t="s">
        <v>113</v>
      </c>
      <c r="W298" s="11" t="s">
        <v>114</v>
      </c>
      <c r="X298" s="10" t="s">
        <v>115</v>
      </c>
      <c r="Y298" s="10" t="s">
        <v>116</v>
      </c>
      <c r="Z298" s="11" t="s">
        <v>117</v>
      </c>
      <c r="AA298" s="10" t="s">
        <v>118</v>
      </c>
      <c r="AB298" s="10" t="s">
        <v>119</v>
      </c>
      <c r="AC298" s="10" t="s">
        <v>120</v>
      </c>
      <c r="AD298" s="11" t="s">
        <v>121</v>
      </c>
      <c r="AE298" s="10" t="s">
        <v>122</v>
      </c>
      <c r="AF298" s="10" t="s">
        <v>123</v>
      </c>
      <c r="AG298" s="10" t="s">
        <v>124</v>
      </c>
      <c r="AH298" s="11" t="s">
        <v>125</v>
      </c>
      <c r="AI298" s="10" t="s">
        <v>126</v>
      </c>
      <c r="AJ298" s="10" t="s">
        <v>127</v>
      </c>
      <c r="AK298" s="11" t="s">
        <v>128</v>
      </c>
      <c r="AL298" s="10" t="s">
        <v>129</v>
      </c>
      <c r="AM298" s="10" t="s">
        <v>130</v>
      </c>
      <c r="AN298" s="10" t="s">
        <v>131</v>
      </c>
      <c r="AO298" s="11" t="s">
        <v>132</v>
      </c>
      <c r="AP298" s="10" t="s">
        <v>133</v>
      </c>
      <c r="AQ298" s="10" t="s">
        <v>134</v>
      </c>
      <c r="AR298" s="11" t="s">
        <v>135</v>
      </c>
      <c r="AS298" s="10" t="s">
        <v>136</v>
      </c>
      <c r="AT298" s="10" t="s">
        <v>137</v>
      </c>
      <c r="AU298" s="10" t="s">
        <v>138</v>
      </c>
      <c r="AV298" s="10" t="s">
        <v>139</v>
      </c>
      <c r="AW298" s="11" t="s">
        <v>140</v>
      </c>
      <c r="AX298" s="10" t="s">
        <v>141</v>
      </c>
      <c r="AY298" s="11" t="s">
        <v>142</v>
      </c>
      <c r="AZ298" s="10" t="s">
        <v>143</v>
      </c>
      <c r="BA298" s="11" t="s">
        <v>144</v>
      </c>
      <c r="BB298" s="10" t="s">
        <v>145</v>
      </c>
      <c r="BC298" s="10" t="s">
        <v>146</v>
      </c>
      <c r="BD298" s="11" t="s">
        <v>147</v>
      </c>
      <c r="BE298" s="10" t="s">
        <v>148</v>
      </c>
      <c r="BF298" s="12" t="s">
        <v>149</v>
      </c>
    </row>
    <row r="299" spans="1:58" ht="24.95" customHeight="1">
      <c r="A299" s="7" t="s">
        <v>33</v>
      </c>
      <c r="B299" s="15" t="s">
        <v>241</v>
      </c>
      <c r="C299" s="36">
        <v>0.5</v>
      </c>
      <c r="D299" s="36">
        <v>0.63</v>
      </c>
      <c r="E299" s="33">
        <v>0.51</v>
      </c>
      <c r="F299" s="33">
        <v>0.38</v>
      </c>
      <c r="G299" s="36">
        <v>0.45</v>
      </c>
      <c r="H299" s="33">
        <v>0.55000000000000004</v>
      </c>
      <c r="I299" s="36">
        <v>0.56999999999999995</v>
      </c>
      <c r="J299" s="33">
        <v>0.56000000000000005</v>
      </c>
      <c r="K299" s="33">
        <v>0.5</v>
      </c>
      <c r="L299" s="33">
        <v>0.41</v>
      </c>
      <c r="M299" s="36">
        <v>0.42</v>
      </c>
      <c r="N299" s="33">
        <v>0.63</v>
      </c>
      <c r="O299" s="36">
        <v>0.54</v>
      </c>
      <c r="P299" s="33">
        <v>0.56000000000000005</v>
      </c>
      <c r="Q299" s="33">
        <v>0.49</v>
      </c>
      <c r="R299" s="33">
        <v>0.35</v>
      </c>
      <c r="S299" s="33">
        <v>0.55000000000000004</v>
      </c>
      <c r="T299" s="33">
        <v>0.43</v>
      </c>
      <c r="U299" s="36">
        <v>0.63</v>
      </c>
      <c r="V299" s="33">
        <v>0.37</v>
      </c>
      <c r="W299" s="36">
        <v>0.53</v>
      </c>
      <c r="X299" s="33">
        <v>0.53</v>
      </c>
      <c r="Y299" s="33">
        <v>0.47</v>
      </c>
      <c r="Z299" s="36">
        <v>0.53</v>
      </c>
      <c r="AA299" s="33">
        <v>0.42</v>
      </c>
      <c r="AB299" s="33">
        <v>0.54</v>
      </c>
      <c r="AC299" s="33">
        <v>0.46</v>
      </c>
      <c r="AD299" s="36">
        <v>0.33</v>
      </c>
      <c r="AE299" s="33">
        <v>0.45</v>
      </c>
      <c r="AF299" s="33">
        <v>0.76</v>
      </c>
      <c r="AG299" s="33">
        <v>0.62</v>
      </c>
      <c r="AH299" s="36">
        <v>0.37</v>
      </c>
      <c r="AI299" s="33">
        <v>0.4</v>
      </c>
      <c r="AJ299" s="33">
        <v>0.66</v>
      </c>
      <c r="AK299" s="36">
        <v>0.57999999999999996</v>
      </c>
      <c r="AL299" s="33">
        <v>0.4</v>
      </c>
      <c r="AM299" s="33">
        <v>0.76</v>
      </c>
      <c r="AN299" s="33">
        <v>0.62</v>
      </c>
      <c r="AO299" s="36">
        <v>0.27</v>
      </c>
      <c r="AP299" s="33">
        <v>0.71</v>
      </c>
      <c r="AQ299" s="33">
        <v>0.46</v>
      </c>
      <c r="AR299" s="36">
        <v>0.63</v>
      </c>
      <c r="AS299" s="33">
        <v>0.44</v>
      </c>
      <c r="AT299" s="33">
        <v>0.56000000000000005</v>
      </c>
      <c r="AU299" s="33">
        <v>0.41</v>
      </c>
      <c r="AV299" s="33">
        <v>0.56000000000000005</v>
      </c>
      <c r="AW299" s="36">
        <v>0.35</v>
      </c>
      <c r="AX299" s="33">
        <v>0.57999999999999996</v>
      </c>
      <c r="AY299" s="36">
        <v>0.52</v>
      </c>
      <c r="AZ299" s="33">
        <v>0.56000000000000005</v>
      </c>
      <c r="BA299" s="36">
        <v>0.59</v>
      </c>
      <c r="BB299" s="33">
        <v>0.48</v>
      </c>
      <c r="BC299" s="33">
        <v>0.62</v>
      </c>
      <c r="BD299" s="36">
        <v>0.38</v>
      </c>
      <c r="BE299" s="33">
        <v>0.41</v>
      </c>
      <c r="BF299" s="37">
        <v>0.66</v>
      </c>
    </row>
    <row r="300" spans="1:58" ht="24.95" customHeight="1">
      <c r="A300" s="6"/>
      <c r="B300" s="15" t="s">
        <v>242</v>
      </c>
      <c r="C300" s="32">
        <v>0.5</v>
      </c>
      <c r="D300" s="32">
        <v>0.66</v>
      </c>
      <c r="E300" s="31">
        <v>0.49</v>
      </c>
      <c r="F300" s="31">
        <v>0.33</v>
      </c>
      <c r="G300" s="32">
        <v>0.45</v>
      </c>
      <c r="H300" s="31">
        <v>0.53</v>
      </c>
      <c r="I300" s="32">
        <v>0.55000000000000004</v>
      </c>
      <c r="J300" s="31">
        <v>0.63</v>
      </c>
      <c r="K300" s="31">
        <v>0.49</v>
      </c>
      <c r="L300" s="31">
        <v>0.35</v>
      </c>
      <c r="M300" s="32">
        <v>0.43</v>
      </c>
      <c r="N300" s="31">
        <v>0.64</v>
      </c>
      <c r="O300" s="32">
        <v>0.52</v>
      </c>
      <c r="P300" s="31">
        <v>0.51</v>
      </c>
      <c r="Q300" s="31">
        <v>0.46</v>
      </c>
      <c r="R300" s="31">
        <v>0.48</v>
      </c>
      <c r="S300" s="31">
        <v>0.52</v>
      </c>
      <c r="T300" s="31">
        <v>0.47</v>
      </c>
      <c r="U300" s="32">
        <v>0.65</v>
      </c>
      <c r="V300" s="31">
        <v>0.34</v>
      </c>
      <c r="W300" s="32">
        <v>0.56999999999999995</v>
      </c>
      <c r="X300" s="31">
        <v>0.46</v>
      </c>
      <c r="Y300" s="31">
        <v>0.48</v>
      </c>
      <c r="Z300" s="32">
        <v>0.49</v>
      </c>
      <c r="AA300" s="31">
        <v>0.5</v>
      </c>
      <c r="AB300" s="31">
        <v>0.54</v>
      </c>
      <c r="AC300" s="31">
        <v>0.46</v>
      </c>
      <c r="AD300" s="32">
        <v>0.28000000000000003</v>
      </c>
      <c r="AE300" s="31">
        <v>0.5</v>
      </c>
      <c r="AF300" s="31">
        <v>0.77</v>
      </c>
      <c r="AG300" s="31">
        <v>0.65</v>
      </c>
      <c r="AH300" s="32">
        <v>0.28999999999999998</v>
      </c>
      <c r="AI300" s="31">
        <v>0.42</v>
      </c>
      <c r="AJ300" s="31">
        <v>0.71</v>
      </c>
      <c r="AK300" s="32">
        <v>0.57999999999999996</v>
      </c>
      <c r="AL300" s="31">
        <v>0.36</v>
      </c>
      <c r="AM300" s="31">
        <v>0.76</v>
      </c>
      <c r="AN300" s="31">
        <v>0.6</v>
      </c>
      <c r="AO300" s="32">
        <v>0.18</v>
      </c>
      <c r="AP300" s="31">
        <v>0.77</v>
      </c>
      <c r="AQ300" s="31">
        <v>0.44</v>
      </c>
      <c r="AR300" s="32">
        <v>0.62</v>
      </c>
      <c r="AS300" s="31">
        <v>0.45</v>
      </c>
      <c r="AT300" s="31">
        <v>0.56999999999999995</v>
      </c>
      <c r="AU300" s="31">
        <v>0.37</v>
      </c>
      <c r="AV300" s="31">
        <v>0.62</v>
      </c>
      <c r="AW300" s="32">
        <v>0.28999999999999998</v>
      </c>
      <c r="AX300" s="31">
        <v>0.63</v>
      </c>
      <c r="AY300" s="32">
        <v>0.52</v>
      </c>
      <c r="AZ300" s="31">
        <v>0.56999999999999995</v>
      </c>
      <c r="BA300" s="32">
        <v>0.56999999999999995</v>
      </c>
      <c r="BB300" s="31">
        <v>0.48</v>
      </c>
      <c r="BC300" s="31">
        <v>0.55000000000000004</v>
      </c>
      <c r="BD300" s="32">
        <v>0.42</v>
      </c>
      <c r="BE300" s="31">
        <v>0.4</v>
      </c>
      <c r="BF300" s="34">
        <v>0.63</v>
      </c>
    </row>
    <row r="301" spans="1:58" ht="24.95" customHeight="1">
      <c r="A301" s="8"/>
      <c r="B301" s="15" t="s">
        <v>244</v>
      </c>
      <c r="C301" s="32">
        <v>0.39</v>
      </c>
      <c r="D301" s="32">
        <v>0.54</v>
      </c>
      <c r="E301" s="31">
        <v>0.32</v>
      </c>
      <c r="F301" s="31">
        <v>0.26</v>
      </c>
      <c r="G301" s="32">
        <v>0.32</v>
      </c>
      <c r="H301" s="31">
        <v>0.44</v>
      </c>
      <c r="I301" s="32">
        <v>0.41</v>
      </c>
      <c r="J301" s="31">
        <v>0.47</v>
      </c>
      <c r="K301" s="31">
        <v>0.39</v>
      </c>
      <c r="L301" s="31">
        <v>0.3</v>
      </c>
      <c r="M301" s="32">
        <v>0.34</v>
      </c>
      <c r="N301" s="31">
        <v>0.5</v>
      </c>
      <c r="O301" s="32">
        <v>0.4</v>
      </c>
      <c r="P301" s="31">
        <v>0.44</v>
      </c>
      <c r="Q301" s="31">
        <v>0.32</v>
      </c>
      <c r="R301" s="31">
        <v>0.4</v>
      </c>
      <c r="S301" s="31">
        <v>0.42</v>
      </c>
      <c r="T301" s="31">
        <v>0.35</v>
      </c>
      <c r="U301" s="32">
        <v>0.52</v>
      </c>
      <c r="V301" s="31">
        <v>0.28999999999999998</v>
      </c>
      <c r="W301" s="32">
        <v>0.44</v>
      </c>
      <c r="X301" s="31">
        <v>0.37</v>
      </c>
      <c r="Y301" s="31">
        <v>0.38</v>
      </c>
      <c r="Z301" s="32">
        <v>0.39</v>
      </c>
      <c r="AA301" s="31">
        <v>0.37</v>
      </c>
      <c r="AB301" s="31">
        <v>0.39</v>
      </c>
      <c r="AC301" s="31">
        <v>0.43</v>
      </c>
      <c r="AD301" s="32">
        <v>0.2</v>
      </c>
      <c r="AE301" s="31">
        <v>0.39</v>
      </c>
      <c r="AF301" s="31">
        <v>0.63</v>
      </c>
      <c r="AG301" s="31">
        <v>0.52</v>
      </c>
      <c r="AH301" s="32">
        <v>0.24</v>
      </c>
      <c r="AI301" s="31">
        <v>0.35</v>
      </c>
      <c r="AJ301" s="31">
        <v>0.54</v>
      </c>
      <c r="AK301" s="32">
        <v>0.47</v>
      </c>
      <c r="AL301" s="31" t="s">
        <v>152</v>
      </c>
      <c r="AM301" s="31">
        <v>1</v>
      </c>
      <c r="AN301" s="31">
        <v>0.57999999999999996</v>
      </c>
      <c r="AO301" s="32">
        <v>0.18</v>
      </c>
      <c r="AP301" s="31">
        <v>0.63</v>
      </c>
      <c r="AQ301" s="31">
        <v>0.31</v>
      </c>
      <c r="AR301" s="32">
        <v>0.48</v>
      </c>
      <c r="AS301" s="31">
        <v>0.39</v>
      </c>
      <c r="AT301" s="31">
        <v>0.45</v>
      </c>
      <c r="AU301" s="31">
        <v>0.31</v>
      </c>
      <c r="AV301" s="31">
        <v>0.46</v>
      </c>
      <c r="AW301" s="32">
        <v>0.24</v>
      </c>
      <c r="AX301" s="31">
        <v>0.48</v>
      </c>
      <c r="AY301" s="32">
        <v>0.42</v>
      </c>
      <c r="AZ301" s="31">
        <v>0.48</v>
      </c>
      <c r="BA301" s="32">
        <v>0.46</v>
      </c>
      <c r="BB301" s="31">
        <v>0.37</v>
      </c>
      <c r="BC301" s="31">
        <v>0.53</v>
      </c>
      <c r="BD301" s="32">
        <v>0.28999999999999998</v>
      </c>
      <c r="BE301" s="31">
        <v>0.31</v>
      </c>
      <c r="BF301" s="34">
        <v>0.53</v>
      </c>
    </row>
    <row r="302" spans="1:58" ht="24.95" customHeight="1">
      <c r="A302" s="9" t="s">
        <v>33</v>
      </c>
      <c r="B302" s="15" t="s">
        <v>245</v>
      </c>
      <c r="C302" s="36">
        <v>0.39</v>
      </c>
      <c r="D302" s="36">
        <v>0.57999999999999996</v>
      </c>
      <c r="E302" s="33">
        <v>0.28999999999999998</v>
      </c>
      <c r="F302" s="33">
        <v>0.26</v>
      </c>
      <c r="G302" s="36">
        <v>0.32</v>
      </c>
      <c r="H302" s="33">
        <v>0.44</v>
      </c>
      <c r="I302" s="36">
        <v>0.33</v>
      </c>
      <c r="J302" s="33">
        <v>0.47</v>
      </c>
      <c r="K302" s="33">
        <v>0.43</v>
      </c>
      <c r="L302" s="33">
        <v>0.3</v>
      </c>
      <c r="M302" s="36">
        <v>0.32</v>
      </c>
      <c r="N302" s="33">
        <v>0.55000000000000004</v>
      </c>
      <c r="O302" s="36">
        <v>0.4</v>
      </c>
      <c r="P302" s="33">
        <v>0.44</v>
      </c>
      <c r="Q302" s="33">
        <v>0.33</v>
      </c>
      <c r="R302" s="33">
        <v>0.36</v>
      </c>
      <c r="S302" s="33">
        <v>0.42</v>
      </c>
      <c r="T302" s="33">
        <v>0.35</v>
      </c>
      <c r="U302" s="36">
        <v>0.56999999999999995</v>
      </c>
      <c r="V302" s="33">
        <v>0.25</v>
      </c>
      <c r="W302" s="36">
        <v>0.43</v>
      </c>
      <c r="X302" s="33">
        <v>0.35</v>
      </c>
      <c r="Y302" s="33">
        <v>0.4</v>
      </c>
      <c r="Z302" s="36">
        <v>0.37</v>
      </c>
      <c r="AA302" s="33">
        <v>0.48</v>
      </c>
      <c r="AB302" s="33">
        <v>0.34</v>
      </c>
      <c r="AC302" s="33">
        <v>0.39</v>
      </c>
      <c r="AD302" s="36">
        <v>0.2</v>
      </c>
      <c r="AE302" s="33">
        <v>0.32</v>
      </c>
      <c r="AF302" s="33">
        <v>0.66</v>
      </c>
      <c r="AG302" s="33">
        <v>0.51</v>
      </c>
      <c r="AH302" s="36">
        <v>0.25</v>
      </c>
      <c r="AI302" s="33">
        <v>0.3</v>
      </c>
      <c r="AJ302" s="33">
        <v>0.55000000000000004</v>
      </c>
      <c r="AK302" s="36">
        <v>0.44</v>
      </c>
      <c r="AL302" s="33">
        <v>0.25</v>
      </c>
      <c r="AM302" s="33">
        <v>0.67</v>
      </c>
      <c r="AN302" s="33">
        <v>0.48</v>
      </c>
      <c r="AO302" s="36">
        <v>0.13</v>
      </c>
      <c r="AP302" s="33">
        <v>0.57999999999999996</v>
      </c>
      <c r="AQ302" s="33">
        <v>0.3</v>
      </c>
      <c r="AR302" s="36">
        <v>0.53</v>
      </c>
      <c r="AS302" s="33">
        <v>0.32</v>
      </c>
      <c r="AT302" s="33">
        <v>0.46</v>
      </c>
      <c r="AU302" s="33">
        <v>0.28000000000000003</v>
      </c>
      <c r="AV302" s="33">
        <v>0.47</v>
      </c>
      <c r="AW302" s="36">
        <v>0.25</v>
      </c>
      <c r="AX302" s="33">
        <v>0.46</v>
      </c>
      <c r="AY302" s="36">
        <v>0.41</v>
      </c>
      <c r="AZ302" s="33">
        <v>0.44</v>
      </c>
      <c r="BA302" s="36">
        <v>0.47</v>
      </c>
      <c r="BB302" s="33">
        <v>0.36</v>
      </c>
      <c r="BC302" s="33">
        <v>0.4</v>
      </c>
      <c r="BD302" s="36">
        <v>0.24</v>
      </c>
      <c r="BE302" s="33">
        <v>0.28999999999999998</v>
      </c>
      <c r="BF302" s="37">
        <v>0.57999999999999996</v>
      </c>
    </row>
    <row r="303" spans="1:58" ht="24.95" customHeight="1">
      <c r="A303" s="9" t="s">
        <v>33</v>
      </c>
      <c r="B303" s="15" t="s">
        <v>243</v>
      </c>
      <c r="C303" s="39">
        <v>0.37</v>
      </c>
      <c r="D303" s="39">
        <v>0.52</v>
      </c>
      <c r="E303" s="35">
        <v>0.39</v>
      </c>
      <c r="F303" s="35">
        <v>0.22</v>
      </c>
      <c r="G303" s="39">
        <v>0.34</v>
      </c>
      <c r="H303" s="35">
        <v>0.39</v>
      </c>
      <c r="I303" s="39">
        <v>0.4</v>
      </c>
      <c r="J303" s="35">
        <v>0.44</v>
      </c>
      <c r="K303" s="35">
        <v>0.43</v>
      </c>
      <c r="L303" s="35">
        <v>0.23</v>
      </c>
      <c r="M303" s="39">
        <v>0.31</v>
      </c>
      <c r="N303" s="35">
        <v>0.52</v>
      </c>
      <c r="O303" s="39">
        <v>0.37</v>
      </c>
      <c r="P303" s="35">
        <v>0.45</v>
      </c>
      <c r="Q303" s="35">
        <v>0.33</v>
      </c>
      <c r="R303" s="35">
        <v>0.27</v>
      </c>
      <c r="S303" s="35">
        <v>0.41</v>
      </c>
      <c r="T303" s="35">
        <v>0.31</v>
      </c>
      <c r="U303" s="39">
        <v>0.53</v>
      </c>
      <c r="V303" s="35">
        <v>0.23</v>
      </c>
      <c r="W303" s="39">
        <v>0.43</v>
      </c>
      <c r="X303" s="35">
        <v>0.38</v>
      </c>
      <c r="Y303" s="35">
        <v>0.32</v>
      </c>
      <c r="Z303" s="39">
        <v>0.4</v>
      </c>
      <c r="AA303" s="35">
        <v>0.36</v>
      </c>
      <c r="AB303" s="35">
        <v>0.38</v>
      </c>
      <c r="AC303" s="35">
        <v>0.27</v>
      </c>
      <c r="AD303" s="39">
        <v>0.22</v>
      </c>
      <c r="AE303" s="35">
        <v>0.32</v>
      </c>
      <c r="AF303" s="35">
        <v>0.64</v>
      </c>
      <c r="AG303" s="35">
        <v>0.49</v>
      </c>
      <c r="AH303" s="39">
        <v>0.23</v>
      </c>
      <c r="AI303" s="35">
        <v>0.3</v>
      </c>
      <c r="AJ303" s="35">
        <v>0.51</v>
      </c>
      <c r="AK303" s="39">
        <v>0.44</v>
      </c>
      <c r="AL303" s="35">
        <v>0.22</v>
      </c>
      <c r="AM303" s="35">
        <v>0.55000000000000004</v>
      </c>
      <c r="AN303" s="35">
        <v>0.44</v>
      </c>
      <c r="AO303" s="39">
        <v>0.13</v>
      </c>
      <c r="AP303" s="35">
        <v>0.59</v>
      </c>
      <c r="AQ303" s="35">
        <v>0.34</v>
      </c>
      <c r="AR303" s="39">
        <v>0.52</v>
      </c>
      <c r="AS303" s="35">
        <v>0.22</v>
      </c>
      <c r="AT303" s="35">
        <v>0.42</v>
      </c>
      <c r="AU303" s="35">
        <v>0.27</v>
      </c>
      <c r="AV303" s="35">
        <v>0.43</v>
      </c>
      <c r="AW303" s="39">
        <v>0.25</v>
      </c>
      <c r="AX303" s="35">
        <v>0.42</v>
      </c>
      <c r="AY303" s="39">
        <v>0.39</v>
      </c>
      <c r="AZ303" s="35">
        <v>0.41</v>
      </c>
      <c r="BA303" s="39">
        <v>0.44</v>
      </c>
      <c r="BB303" s="35">
        <v>0.35</v>
      </c>
      <c r="BC303" s="35">
        <v>0.37</v>
      </c>
      <c r="BD303" s="39">
        <v>0.19</v>
      </c>
      <c r="BE303" s="35">
        <v>0.28999999999999998</v>
      </c>
      <c r="BF303" s="38">
        <v>0.54</v>
      </c>
    </row>
    <row r="305" spans="1:58" ht="24.95" customHeight="1">
      <c r="A305" s="1"/>
      <c r="B305" s="1" t="s">
        <v>34</v>
      </c>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row>
    <row r="306" spans="1:58" ht="24.9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row>
    <row r="307" spans="1:58" ht="24.95" customHeight="1">
      <c r="A307" s="2" t="s">
        <v>75</v>
      </c>
      <c r="B307" s="3"/>
      <c r="C307" s="69" t="s">
        <v>74</v>
      </c>
      <c r="D307" s="66" t="s">
        <v>76</v>
      </c>
      <c r="E307" s="68"/>
      <c r="F307" s="67"/>
      <c r="G307" s="66" t="s">
        <v>77</v>
      </c>
      <c r="H307" s="67"/>
      <c r="I307" s="66" t="s">
        <v>78</v>
      </c>
      <c r="J307" s="68"/>
      <c r="K307" s="68"/>
      <c r="L307" s="67"/>
      <c r="M307" s="66" t="s">
        <v>79</v>
      </c>
      <c r="N307" s="67"/>
      <c r="O307" s="66" t="s">
        <v>80</v>
      </c>
      <c r="P307" s="68"/>
      <c r="Q307" s="68"/>
      <c r="R307" s="68"/>
      <c r="S307" s="68"/>
      <c r="T307" s="67"/>
      <c r="U307" s="66" t="s">
        <v>81</v>
      </c>
      <c r="V307" s="67"/>
      <c r="W307" s="66" t="s">
        <v>82</v>
      </c>
      <c r="X307" s="68"/>
      <c r="Y307" s="67"/>
      <c r="Z307" s="66" t="s">
        <v>83</v>
      </c>
      <c r="AA307" s="68"/>
      <c r="AB307" s="68"/>
      <c r="AC307" s="67"/>
      <c r="AD307" s="66" t="s">
        <v>84</v>
      </c>
      <c r="AE307" s="68"/>
      <c r="AF307" s="68"/>
      <c r="AG307" s="67"/>
      <c r="AH307" s="66" t="s">
        <v>85</v>
      </c>
      <c r="AI307" s="68"/>
      <c r="AJ307" s="67"/>
      <c r="AK307" s="66" t="s">
        <v>86</v>
      </c>
      <c r="AL307" s="68"/>
      <c r="AM307" s="68"/>
      <c r="AN307" s="67"/>
      <c r="AO307" s="66" t="s">
        <v>87</v>
      </c>
      <c r="AP307" s="68"/>
      <c r="AQ307" s="67"/>
      <c r="AR307" s="66" t="s">
        <v>88</v>
      </c>
      <c r="AS307" s="68"/>
      <c r="AT307" s="68"/>
      <c r="AU307" s="67"/>
      <c r="AV307" s="65" t="s">
        <v>89</v>
      </c>
      <c r="AW307" s="66" t="s">
        <v>90</v>
      </c>
      <c r="AX307" s="67"/>
      <c r="AY307" s="66" t="s">
        <v>91</v>
      </c>
      <c r="AZ307" s="67"/>
      <c r="BA307" s="66" t="s">
        <v>92</v>
      </c>
      <c r="BB307" s="68"/>
      <c r="BC307" s="67"/>
      <c r="BD307" s="66" t="s">
        <v>93</v>
      </c>
      <c r="BE307" s="68"/>
      <c r="BF307" s="67"/>
    </row>
    <row r="308" spans="1:58" ht="24.95" customHeight="1">
      <c r="A308" s="5"/>
      <c r="B308" s="4"/>
      <c r="C308" s="11" t="s">
        <v>94</v>
      </c>
      <c r="D308" s="11" t="s">
        <v>95</v>
      </c>
      <c r="E308" s="10" t="s">
        <v>96</v>
      </c>
      <c r="F308" s="10" t="s">
        <v>97</v>
      </c>
      <c r="G308" s="11" t="s">
        <v>98</v>
      </c>
      <c r="H308" s="10" t="s">
        <v>99</v>
      </c>
      <c r="I308" s="11" t="s">
        <v>100</v>
      </c>
      <c r="J308" s="10" t="s">
        <v>101</v>
      </c>
      <c r="K308" s="10" t="s">
        <v>102</v>
      </c>
      <c r="L308" s="10" t="s">
        <v>103</v>
      </c>
      <c r="M308" s="11" t="s">
        <v>104</v>
      </c>
      <c r="N308" s="10" t="s">
        <v>105</v>
      </c>
      <c r="O308" s="11" t="s">
        <v>106</v>
      </c>
      <c r="P308" s="10" t="s">
        <v>107</v>
      </c>
      <c r="Q308" s="10" t="s">
        <v>108</v>
      </c>
      <c r="R308" s="10" t="s">
        <v>109</v>
      </c>
      <c r="S308" s="10" t="s">
        <v>110</v>
      </c>
      <c r="T308" s="10" t="s">
        <v>111</v>
      </c>
      <c r="U308" s="11" t="s">
        <v>112</v>
      </c>
      <c r="V308" s="10" t="s">
        <v>113</v>
      </c>
      <c r="W308" s="11" t="s">
        <v>114</v>
      </c>
      <c r="X308" s="10" t="s">
        <v>115</v>
      </c>
      <c r="Y308" s="10" t="s">
        <v>116</v>
      </c>
      <c r="Z308" s="11" t="s">
        <v>117</v>
      </c>
      <c r="AA308" s="10" t="s">
        <v>118</v>
      </c>
      <c r="AB308" s="10" t="s">
        <v>119</v>
      </c>
      <c r="AC308" s="10" t="s">
        <v>120</v>
      </c>
      <c r="AD308" s="11" t="s">
        <v>121</v>
      </c>
      <c r="AE308" s="10" t="s">
        <v>122</v>
      </c>
      <c r="AF308" s="10" t="s">
        <v>123</v>
      </c>
      <c r="AG308" s="10" t="s">
        <v>124</v>
      </c>
      <c r="AH308" s="11" t="s">
        <v>125</v>
      </c>
      <c r="AI308" s="10" t="s">
        <v>126</v>
      </c>
      <c r="AJ308" s="10" t="s">
        <v>127</v>
      </c>
      <c r="AK308" s="11" t="s">
        <v>128</v>
      </c>
      <c r="AL308" s="10" t="s">
        <v>129</v>
      </c>
      <c r="AM308" s="10" t="s">
        <v>130</v>
      </c>
      <c r="AN308" s="10" t="s">
        <v>131</v>
      </c>
      <c r="AO308" s="11" t="s">
        <v>132</v>
      </c>
      <c r="AP308" s="10" t="s">
        <v>133</v>
      </c>
      <c r="AQ308" s="10" t="s">
        <v>134</v>
      </c>
      <c r="AR308" s="11" t="s">
        <v>135</v>
      </c>
      <c r="AS308" s="10" t="s">
        <v>136</v>
      </c>
      <c r="AT308" s="10" t="s">
        <v>137</v>
      </c>
      <c r="AU308" s="10" t="s">
        <v>138</v>
      </c>
      <c r="AV308" s="10" t="s">
        <v>139</v>
      </c>
      <c r="AW308" s="11" t="s">
        <v>140</v>
      </c>
      <c r="AX308" s="10" t="s">
        <v>141</v>
      </c>
      <c r="AY308" s="11" t="s">
        <v>142</v>
      </c>
      <c r="AZ308" s="10" t="s">
        <v>143</v>
      </c>
      <c r="BA308" s="11" t="s">
        <v>144</v>
      </c>
      <c r="BB308" s="10" t="s">
        <v>145</v>
      </c>
      <c r="BC308" s="10" t="s">
        <v>146</v>
      </c>
      <c r="BD308" s="11" t="s">
        <v>147</v>
      </c>
      <c r="BE308" s="10" t="s">
        <v>148</v>
      </c>
      <c r="BF308" s="12" t="s">
        <v>149</v>
      </c>
    </row>
    <row r="309" spans="1:58" ht="24.95" customHeight="1">
      <c r="A309" s="7" t="s">
        <v>34</v>
      </c>
      <c r="B309" s="15" t="s">
        <v>150</v>
      </c>
      <c r="C309" s="17">
        <v>602</v>
      </c>
      <c r="D309" s="17">
        <v>217</v>
      </c>
      <c r="E309" s="16">
        <v>131</v>
      </c>
      <c r="F309" s="16">
        <v>229</v>
      </c>
      <c r="G309" s="17">
        <v>271</v>
      </c>
      <c r="H309" s="16">
        <v>326</v>
      </c>
      <c r="I309" s="17">
        <v>119</v>
      </c>
      <c r="J309" s="16">
        <v>158</v>
      </c>
      <c r="K309" s="16">
        <v>157</v>
      </c>
      <c r="L309" s="16">
        <v>168</v>
      </c>
      <c r="M309" s="17">
        <v>361</v>
      </c>
      <c r="N309" s="16">
        <v>186</v>
      </c>
      <c r="O309" s="17">
        <v>163</v>
      </c>
      <c r="P309" s="16">
        <v>187</v>
      </c>
      <c r="Q309" s="16">
        <v>150</v>
      </c>
      <c r="R309" s="16">
        <v>99</v>
      </c>
      <c r="S309" s="16">
        <v>349</v>
      </c>
      <c r="T309" s="16">
        <v>250</v>
      </c>
      <c r="U309" s="17">
        <v>258</v>
      </c>
      <c r="V309" s="16">
        <v>265</v>
      </c>
      <c r="W309" s="17">
        <v>151</v>
      </c>
      <c r="X309" s="16">
        <v>183</v>
      </c>
      <c r="Y309" s="16">
        <v>268</v>
      </c>
      <c r="Z309" s="17">
        <v>286</v>
      </c>
      <c r="AA309" s="16">
        <v>102</v>
      </c>
      <c r="AB309" s="16">
        <v>125</v>
      </c>
      <c r="AC309" s="16">
        <v>90</v>
      </c>
      <c r="AD309" s="17">
        <v>239</v>
      </c>
      <c r="AE309" s="16">
        <v>160</v>
      </c>
      <c r="AF309" s="16">
        <v>194</v>
      </c>
      <c r="AG309" s="16">
        <v>353</v>
      </c>
      <c r="AH309" s="17">
        <v>171</v>
      </c>
      <c r="AI309" s="16">
        <v>161</v>
      </c>
      <c r="AJ309" s="16">
        <v>256</v>
      </c>
      <c r="AK309" s="17">
        <v>423</v>
      </c>
      <c r="AL309" s="16">
        <v>177</v>
      </c>
      <c r="AM309" s="16">
        <v>235</v>
      </c>
      <c r="AN309" s="16">
        <v>385</v>
      </c>
      <c r="AO309" s="17">
        <v>102</v>
      </c>
      <c r="AP309" s="16">
        <v>190</v>
      </c>
      <c r="AQ309" s="16">
        <v>258</v>
      </c>
      <c r="AR309" s="17">
        <v>253</v>
      </c>
      <c r="AS309" s="16">
        <v>126</v>
      </c>
      <c r="AT309" s="16">
        <v>379</v>
      </c>
      <c r="AU309" s="16">
        <v>179</v>
      </c>
      <c r="AV309" s="16">
        <v>270</v>
      </c>
      <c r="AW309" s="17">
        <v>220</v>
      </c>
      <c r="AX309" s="16">
        <v>316</v>
      </c>
      <c r="AY309" s="17">
        <v>495</v>
      </c>
      <c r="AZ309" s="16">
        <v>177</v>
      </c>
      <c r="BA309" s="17">
        <v>144</v>
      </c>
      <c r="BB309" s="16">
        <v>451</v>
      </c>
      <c r="BC309" s="16">
        <v>48</v>
      </c>
      <c r="BD309" s="17">
        <v>138</v>
      </c>
      <c r="BE309" s="16">
        <v>211</v>
      </c>
      <c r="BF309" s="18">
        <v>235</v>
      </c>
    </row>
    <row r="310" spans="1:58" ht="24.95" customHeight="1">
      <c r="A310" s="6"/>
      <c r="B310" s="15"/>
      <c r="C310" s="23"/>
      <c r="D310" s="23"/>
      <c r="E310" s="22"/>
      <c r="F310" s="22"/>
      <c r="G310" s="23"/>
      <c r="H310" s="22"/>
      <c r="I310" s="23"/>
      <c r="J310" s="22"/>
      <c r="K310" s="22"/>
      <c r="L310" s="22"/>
      <c r="M310" s="23"/>
      <c r="N310" s="22"/>
      <c r="O310" s="23"/>
      <c r="P310" s="22"/>
      <c r="Q310" s="22"/>
      <c r="R310" s="22"/>
      <c r="S310" s="22"/>
      <c r="T310" s="22"/>
      <c r="U310" s="23"/>
      <c r="V310" s="22"/>
      <c r="W310" s="23"/>
      <c r="X310" s="22"/>
      <c r="Y310" s="22"/>
      <c r="Z310" s="23"/>
      <c r="AA310" s="22"/>
      <c r="AB310" s="22"/>
      <c r="AC310" s="22"/>
      <c r="AD310" s="23"/>
      <c r="AE310" s="22"/>
      <c r="AF310" s="22"/>
      <c r="AG310" s="22"/>
      <c r="AH310" s="23"/>
      <c r="AI310" s="22"/>
      <c r="AJ310" s="22"/>
      <c r="AK310" s="23"/>
      <c r="AL310" s="22"/>
      <c r="AM310" s="22"/>
      <c r="AN310" s="22"/>
      <c r="AO310" s="23"/>
      <c r="AP310" s="22"/>
      <c r="AQ310" s="22"/>
      <c r="AR310" s="23"/>
      <c r="AS310" s="22"/>
      <c r="AT310" s="22"/>
      <c r="AU310" s="22"/>
      <c r="AV310" s="22"/>
      <c r="AW310" s="23"/>
      <c r="AX310" s="22"/>
      <c r="AY310" s="23"/>
      <c r="AZ310" s="22"/>
      <c r="BA310" s="23"/>
      <c r="BB310" s="22"/>
      <c r="BC310" s="22"/>
      <c r="BD310" s="23"/>
      <c r="BE310" s="22"/>
      <c r="BF310" s="25"/>
    </row>
    <row r="311" spans="1:58" ht="24.95" customHeight="1">
      <c r="A311" s="6"/>
      <c r="B311" s="15" t="s">
        <v>246</v>
      </c>
      <c r="C311" s="49">
        <v>0.22</v>
      </c>
      <c r="D311" s="49">
        <v>0.13</v>
      </c>
      <c r="E311" s="50">
        <v>0.26</v>
      </c>
      <c r="F311" s="50">
        <v>0.28999999999999998</v>
      </c>
      <c r="G311" s="49">
        <v>0.24</v>
      </c>
      <c r="H311" s="50">
        <v>0.21</v>
      </c>
      <c r="I311" s="49">
        <v>0.21</v>
      </c>
      <c r="J311" s="50">
        <v>0.21</v>
      </c>
      <c r="K311" s="50">
        <v>0.24</v>
      </c>
      <c r="L311" s="50">
        <v>0.23</v>
      </c>
      <c r="M311" s="49">
        <v>0.25</v>
      </c>
      <c r="N311" s="50">
        <v>0.19</v>
      </c>
      <c r="O311" s="49">
        <v>0.26</v>
      </c>
      <c r="P311" s="50">
        <v>0.2</v>
      </c>
      <c r="Q311" s="50">
        <v>0.24</v>
      </c>
      <c r="R311" s="50">
        <v>0.21</v>
      </c>
      <c r="S311" s="50">
        <v>0.22</v>
      </c>
      <c r="T311" s="50">
        <v>0.23</v>
      </c>
      <c r="U311" s="49">
        <v>0.12</v>
      </c>
      <c r="V311" s="50">
        <v>0.33</v>
      </c>
      <c r="W311" s="49">
        <v>0.2</v>
      </c>
      <c r="X311" s="50">
        <v>0.22</v>
      </c>
      <c r="Y311" s="50">
        <v>0.25</v>
      </c>
      <c r="Z311" s="49">
        <v>0.2</v>
      </c>
      <c r="AA311" s="50">
        <v>0.28999999999999998</v>
      </c>
      <c r="AB311" s="50">
        <v>0.21</v>
      </c>
      <c r="AC311" s="50">
        <v>0.25</v>
      </c>
      <c r="AD311" s="49">
        <v>0.37</v>
      </c>
      <c r="AE311" s="50">
        <v>0.17</v>
      </c>
      <c r="AF311" s="50">
        <v>0.1</v>
      </c>
      <c r="AG311" s="50">
        <v>0.13</v>
      </c>
      <c r="AH311" s="49">
        <v>0.36</v>
      </c>
      <c r="AI311" s="50">
        <v>0.21</v>
      </c>
      <c r="AJ311" s="50">
        <v>0.15</v>
      </c>
      <c r="AK311" s="49">
        <v>0.18</v>
      </c>
      <c r="AL311" s="50">
        <v>0.17</v>
      </c>
      <c r="AM311" s="50">
        <v>0.08</v>
      </c>
      <c r="AN311" s="50">
        <v>0.11</v>
      </c>
      <c r="AO311" s="49">
        <v>0.41</v>
      </c>
      <c r="AP311" s="50">
        <v>0.08</v>
      </c>
      <c r="AQ311" s="50">
        <v>0.24</v>
      </c>
      <c r="AR311" s="49">
        <v>0.17</v>
      </c>
      <c r="AS311" s="50">
        <v>0.21</v>
      </c>
      <c r="AT311" s="50">
        <v>0.18</v>
      </c>
      <c r="AU311" s="50">
        <v>0.32</v>
      </c>
      <c r="AV311" s="50">
        <v>0.19</v>
      </c>
      <c r="AW311" s="49">
        <v>0.33</v>
      </c>
      <c r="AX311" s="50">
        <v>0.16</v>
      </c>
      <c r="AY311" s="49">
        <v>0.2</v>
      </c>
      <c r="AZ311" s="50">
        <v>0.18</v>
      </c>
      <c r="BA311" s="49">
        <v>0.2</v>
      </c>
      <c r="BB311" s="50">
        <v>0.23</v>
      </c>
      <c r="BC311" s="50">
        <v>0.17</v>
      </c>
      <c r="BD311" s="49">
        <v>0.3</v>
      </c>
      <c r="BE311" s="50">
        <v>0.28000000000000003</v>
      </c>
      <c r="BF311" s="51">
        <v>0.14000000000000001</v>
      </c>
    </row>
    <row r="312" spans="1:58" ht="24.95" customHeight="1">
      <c r="A312" s="6"/>
      <c r="B312" s="15" t="s">
        <v>247</v>
      </c>
      <c r="C312" s="49">
        <v>0.77</v>
      </c>
      <c r="D312" s="49">
        <v>0.86</v>
      </c>
      <c r="E312" s="50">
        <v>0.72</v>
      </c>
      <c r="F312" s="50">
        <v>0.7</v>
      </c>
      <c r="G312" s="49">
        <v>0.74</v>
      </c>
      <c r="H312" s="50">
        <v>0.78</v>
      </c>
      <c r="I312" s="49">
        <v>0.78</v>
      </c>
      <c r="J312" s="50">
        <v>0.79</v>
      </c>
      <c r="K312" s="50">
        <v>0.75</v>
      </c>
      <c r="L312" s="50">
        <v>0.74</v>
      </c>
      <c r="M312" s="49">
        <v>0.73</v>
      </c>
      <c r="N312" s="50">
        <v>0.81</v>
      </c>
      <c r="O312" s="49">
        <v>0.74</v>
      </c>
      <c r="P312" s="50">
        <v>0.8</v>
      </c>
      <c r="Q312" s="50">
        <v>0.75</v>
      </c>
      <c r="R312" s="50">
        <v>0.76</v>
      </c>
      <c r="S312" s="50">
        <v>0.77</v>
      </c>
      <c r="T312" s="50">
        <v>0.75</v>
      </c>
      <c r="U312" s="49">
        <v>0.87</v>
      </c>
      <c r="V312" s="50">
        <v>0.66</v>
      </c>
      <c r="W312" s="49">
        <v>0.79</v>
      </c>
      <c r="X312" s="50">
        <v>0.76</v>
      </c>
      <c r="Y312" s="50">
        <v>0.75</v>
      </c>
      <c r="Z312" s="49">
        <v>0.78</v>
      </c>
      <c r="AA312" s="50">
        <v>0.71</v>
      </c>
      <c r="AB312" s="50">
        <v>0.78</v>
      </c>
      <c r="AC312" s="50">
        <v>0.75</v>
      </c>
      <c r="AD312" s="49">
        <v>0.62</v>
      </c>
      <c r="AE312" s="50">
        <v>0.82</v>
      </c>
      <c r="AF312" s="50">
        <v>0.9</v>
      </c>
      <c r="AG312" s="50">
        <v>0.86</v>
      </c>
      <c r="AH312" s="49">
        <v>0.64</v>
      </c>
      <c r="AI312" s="50">
        <v>0.78</v>
      </c>
      <c r="AJ312" s="50">
        <v>0.84</v>
      </c>
      <c r="AK312" s="49">
        <v>0.81</v>
      </c>
      <c r="AL312" s="50">
        <v>0.82</v>
      </c>
      <c r="AM312" s="50">
        <v>0.92</v>
      </c>
      <c r="AN312" s="50">
        <v>0.89</v>
      </c>
      <c r="AO312" s="49">
        <v>0.59</v>
      </c>
      <c r="AP312" s="50">
        <v>0.9</v>
      </c>
      <c r="AQ312" s="50">
        <v>0.75</v>
      </c>
      <c r="AR312" s="49">
        <v>0.82</v>
      </c>
      <c r="AS312" s="50">
        <v>0.78</v>
      </c>
      <c r="AT312" s="50">
        <v>0.81</v>
      </c>
      <c r="AU312" s="50">
        <v>0.68</v>
      </c>
      <c r="AV312" s="50">
        <v>0.8</v>
      </c>
      <c r="AW312" s="49">
        <v>0.66</v>
      </c>
      <c r="AX312" s="50">
        <v>0.83</v>
      </c>
      <c r="AY312" s="49">
        <v>0.79</v>
      </c>
      <c r="AZ312" s="50">
        <v>0.82</v>
      </c>
      <c r="BA312" s="49">
        <v>0.8</v>
      </c>
      <c r="BB312" s="50">
        <v>0.75</v>
      </c>
      <c r="BC312" s="50">
        <v>0.83</v>
      </c>
      <c r="BD312" s="49">
        <v>0.67</v>
      </c>
      <c r="BE312" s="50">
        <v>0.72</v>
      </c>
      <c r="BF312" s="51">
        <v>0.86</v>
      </c>
    </row>
    <row r="313" spans="1:58" ht="24.95" customHeight="1">
      <c r="A313" s="6"/>
      <c r="B313" s="15" t="s">
        <v>248</v>
      </c>
      <c r="C313" s="49">
        <v>-0.54</v>
      </c>
      <c r="D313" s="49">
        <v>-0.74</v>
      </c>
      <c r="E313" s="50">
        <v>-0.45</v>
      </c>
      <c r="F313" s="50">
        <v>-0.41</v>
      </c>
      <c r="G313" s="49">
        <v>-0.5</v>
      </c>
      <c r="H313" s="50">
        <v>-0.56999999999999995</v>
      </c>
      <c r="I313" s="49">
        <v>-0.57999999999999996</v>
      </c>
      <c r="J313" s="50">
        <v>-0.59</v>
      </c>
      <c r="K313" s="50">
        <v>-0.5</v>
      </c>
      <c r="L313" s="50">
        <v>-0.51</v>
      </c>
      <c r="M313" s="49">
        <v>-0.48</v>
      </c>
      <c r="N313" s="50">
        <v>-0.62</v>
      </c>
      <c r="O313" s="49">
        <v>-0.49</v>
      </c>
      <c r="P313" s="50">
        <v>-0.61</v>
      </c>
      <c r="Q313" s="50">
        <v>-0.51</v>
      </c>
      <c r="R313" s="50">
        <v>-0.55000000000000004</v>
      </c>
      <c r="S313" s="50">
        <v>-0.55000000000000004</v>
      </c>
      <c r="T313" s="50">
        <v>-0.52</v>
      </c>
      <c r="U313" s="49">
        <v>-0.74</v>
      </c>
      <c r="V313" s="50">
        <v>-0.32</v>
      </c>
      <c r="W313" s="49">
        <v>-0.6</v>
      </c>
      <c r="X313" s="50">
        <v>-0.55000000000000004</v>
      </c>
      <c r="Y313" s="50">
        <v>-0.51</v>
      </c>
      <c r="Z313" s="49">
        <v>-0.57999999999999996</v>
      </c>
      <c r="AA313" s="50">
        <v>-0.42</v>
      </c>
      <c r="AB313" s="50">
        <v>-0.56999999999999995</v>
      </c>
      <c r="AC313" s="50">
        <v>-0.5</v>
      </c>
      <c r="AD313" s="49">
        <v>-0.25</v>
      </c>
      <c r="AE313" s="50">
        <v>-0.66</v>
      </c>
      <c r="AF313" s="50">
        <v>-0.8</v>
      </c>
      <c r="AG313" s="50">
        <v>-0.74</v>
      </c>
      <c r="AH313" s="49">
        <v>-0.28000000000000003</v>
      </c>
      <c r="AI313" s="50">
        <v>-0.56999999999999995</v>
      </c>
      <c r="AJ313" s="50">
        <v>-0.69</v>
      </c>
      <c r="AK313" s="49">
        <v>-0.63</v>
      </c>
      <c r="AL313" s="50">
        <v>-0.65</v>
      </c>
      <c r="AM313" s="50">
        <v>-0.84</v>
      </c>
      <c r="AN313" s="50">
        <v>-0.78</v>
      </c>
      <c r="AO313" s="49">
        <v>-0.17</v>
      </c>
      <c r="AP313" s="50">
        <v>-0.82</v>
      </c>
      <c r="AQ313" s="50">
        <v>-0.52</v>
      </c>
      <c r="AR313" s="49">
        <v>-0.66</v>
      </c>
      <c r="AS313" s="50">
        <v>-0.56999999999999995</v>
      </c>
      <c r="AT313" s="50">
        <v>-0.63</v>
      </c>
      <c r="AU313" s="50">
        <v>-0.36</v>
      </c>
      <c r="AV313" s="50">
        <v>-0.61</v>
      </c>
      <c r="AW313" s="49">
        <v>-0.32</v>
      </c>
      <c r="AX313" s="50">
        <v>-0.67</v>
      </c>
      <c r="AY313" s="49">
        <v>-0.57999999999999996</v>
      </c>
      <c r="AZ313" s="50">
        <v>-0.64</v>
      </c>
      <c r="BA313" s="49">
        <v>-0.6</v>
      </c>
      <c r="BB313" s="50">
        <v>-0.52</v>
      </c>
      <c r="BC313" s="50">
        <v>-0.65</v>
      </c>
      <c r="BD313" s="49">
        <v>-0.37</v>
      </c>
      <c r="BE313" s="50">
        <v>-0.44</v>
      </c>
      <c r="BF313" s="51">
        <v>-0.72</v>
      </c>
    </row>
    <row r="314" spans="1:58" ht="24.95" customHeight="1">
      <c r="A314" s="6"/>
      <c r="B314" s="15" t="s">
        <v>249</v>
      </c>
      <c r="C314" s="32">
        <v>7.0000000000000007E-2</v>
      </c>
      <c r="D314" s="32">
        <v>0.05</v>
      </c>
      <c r="E314" s="31">
        <v>0.09</v>
      </c>
      <c r="F314" s="31">
        <v>7.0000000000000007E-2</v>
      </c>
      <c r="G314" s="32">
        <v>7.0000000000000007E-2</v>
      </c>
      <c r="H314" s="31">
        <v>7.0000000000000007E-2</v>
      </c>
      <c r="I314" s="32">
        <v>7.0000000000000007E-2</v>
      </c>
      <c r="J314" s="31">
        <v>0.08</v>
      </c>
      <c r="K314" s="31">
        <v>0.06</v>
      </c>
      <c r="L314" s="31">
        <v>7.0000000000000007E-2</v>
      </c>
      <c r="M314" s="32">
        <v>0.06</v>
      </c>
      <c r="N314" s="31">
        <v>0.09</v>
      </c>
      <c r="O314" s="32">
        <v>0.1</v>
      </c>
      <c r="P314" s="31">
        <v>0.04</v>
      </c>
      <c r="Q314" s="31">
        <v>7.0000000000000007E-2</v>
      </c>
      <c r="R314" s="31">
        <v>7.0000000000000007E-2</v>
      </c>
      <c r="S314" s="31">
        <v>7.0000000000000007E-2</v>
      </c>
      <c r="T314" s="31">
        <v>7.0000000000000007E-2</v>
      </c>
      <c r="U314" s="32">
        <v>7.0000000000000007E-2</v>
      </c>
      <c r="V314" s="31">
        <v>0.06</v>
      </c>
      <c r="W314" s="32">
        <v>7.0000000000000007E-2</v>
      </c>
      <c r="X314" s="31">
        <v>0.06</v>
      </c>
      <c r="Y314" s="31">
        <v>0.08</v>
      </c>
      <c r="Z314" s="32">
        <v>7.0000000000000007E-2</v>
      </c>
      <c r="AA314" s="31">
        <v>0.11</v>
      </c>
      <c r="AB314" s="31">
        <v>7.0000000000000007E-2</v>
      </c>
      <c r="AC314" s="31">
        <v>0.03</v>
      </c>
      <c r="AD314" s="32">
        <v>0.1</v>
      </c>
      <c r="AE314" s="31">
        <v>0.04</v>
      </c>
      <c r="AF314" s="31">
        <v>0.06</v>
      </c>
      <c r="AG314" s="31">
        <v>0.05</v>
      </c>
      <c r="AH314" s="32">
        <v>7.0000000000000007E-2</v>
      </c>
      <c r="AI314" s="31">
        <v>7.0000000000000007E-2</v>
      </c>
      <c r="AJ314" s="31">
        <v>7.0000000000000007E-2</v>
      </c>
      <c r="AK314" s="32">
        <v>7.0000000000000007E-2</v>
      </c>
      <c r="AL314" s="31">
        <v>0.04</v>
      </c>
      <c r="AM314" s="31">
        <v>0.02</v>
      </c>
      <c r="AN314" s="31">
        <v>0.03</v>
      </c>
      <c r="AO314" s="32">
        <v>0.14000000000000001</v>
      </c>
      <c r="AP314" s="31">
        <v>0.05</v>
      </c>
      <c r="AQ314" s="31">
        <v>0.06</v>
      </c>
      <c r="AR314" s="32">
        <v>0.09</v>
      </c>
      <c r="AS314" s="31">
        <v>7.0000000000000007E-2</v>
      </c>
      <c r="AT314" s="31">
        <v>0.08</v>
      </c>
      <c r="AU314" s="31">
        <v>0.04</v>
      </c>
      <c r="AV314" s="31">
        <v>0.09</v>
      </c>
      <c r="AW314" s="32">
        <v>0.09</v>
      </c>
      <c r="AX314" s="31">
        <v>7.0000000000000007E-2</v>
      </c>
      <c r="AY314" s="32">
        <v>0.08</v>
      </c>
      <c r="AZ314" s="31">
        <v>7.0000000000000007E-2</v>
      </c>
      <c r="BA314" s="32">
        <v>0.06</v>
      </c>
      <c r="BB314" s="31">
        <v>0.08</v>
      </c>
      <c r="BC314" s="31">
        <v>0.02</v>
      </c>
      <c r="BD314" s="32">
        <v>0.12</v>
      </c>
      <c r="BE314" s="31">
        <v>0.09</v>
      </c>
      <c r="BF314" s="34">
        <v>0.03</v>
      </c>
    </row>
    <row r="315" spans="1:58" ht="24.95" customHeight="1">
      <c r="A315" s="6"/>
      <c r="B315" s="15" t="s">
        <v>250</v>
      </c>
      <c r="C315" s="32">
        <v>0.15</v>
      </c>
      <c r="D315" s="32">
        <v>7.0000000000000007E-2</v>
      </c>
      <c r="E315" s="31">
        <v>0.17</v>
      </c>
      <c r="F315" s="31">
        <v>0.22</v>
      </c>
      <c r="G315" s="32">
        <v>0.17</v>
      </c>
      <c r="H315" s="31">
        <v>0.14000000000000001</v>
      </c>
      <c r="I315" s="32">
        <v>0.14000000000000001</v>
      </c>
      <c r="J315" s="31">
        <v>0.12</v>
      </c>
      <c r="K315" s="31">
        <v>0.19</v>
      </c>
      <c r="L315" s="31">
        <v>0.17</v>
      </c>
      <c r="M315" s="32">
        <v>0.19</v>
      </c>
      <c r="N315" s="31">
        <v>0.09</v>
      </c>
      <c r="O315" s="32">
        <v>0.15</v>
      </c>
      <c r="P315" s="31">
        <v>0.16</v>
      </c>
      <c r="Q315" s="31">
        <v>0.17</v>
      </c>
      <c r="R315" s="31">
        <v>0.14000000000000001</v>
      </c>
      <c r="S315" s="31">
        <v>0.15</v>
      </c>
      <c r="T315" s="31">
        <v>0.16</v>
      </c>
      <c r="U315" s="32">
        <v>0.05</v>
      </c>
      <c r="V315" s="31">
        <v>0.27</v>
      </c>
      <c r="W315" s="32">
        <v>0.13</v>
      </c>
      <c r="X315" s="31">
        <v>0.16</v>
      </c>
      <c r="Y315" s="31">
        <v>0.17</v>
      </c>
      <c r="Z315" s="32">
        <v>0.13</v>
      </c>
      <c r="AA315" s="31">
        <v>0.18</v>
      </c>
      <c r="AB315" s="31">
        <v>0.14000000000000001</v>
      </c>
      <c r="AC315" s="31">
        <v>0.21</v>
      </c>
      <c r="AD315" s="32">
        <v>0.27</v>
      </c>
      <c r="AE315" s="31">
        <v>0.13</v>
      </c>
      <c r="AF315" s="31">
        <v>0.04</v>
      </c>
      <c r="AG315" s="31">
        <v>0.08</v>
      </c>
      <c r="AH315" s="32">
        <v>0.28999999999999998</v>
      </c>
      <c r="AI315" s="31">
        <v>0.14000000000000001</v>
      </c>
      <c r="AJ315" s="31">
        <v>0.08</v>
      </c>
      <c r="AK315" s="32">
        <v>0.12</v>
      </c>
      <c r="AL315" s="31">
        <v>0.13</v>
      </c>
      <c r="AM315" s="31">
        <v>0.06</v>
      </c>
      <c r="AN315" s="31">
        <v>0.08</v>
      </c>
      <c r="AO315" s="32">
        <v>0.27</v>
      </c>
      <c r="AP315" s="31">
        <v>0.04</v>
      </c>
      <c r="AQ315" s="31">
        <v>0.18</v>
      </c>
      <c r="AR315" s="32">
        <v>0.08</v>
      </c>
      <c r="AS315" s="31">
        <v>0.14000000000000001</v>
      </c>
      <c r="AT315" s="31">
        <v>0.1</v>
      </c>
      <c r="AU315" s="31">
        <v>0.28000000000000003</v>
      </c>
      <c r="AV315" s="31">
        <v>0.1</v>
      </c>
      <c r="AW315" s="32">
        <v>0.25</v>
      </c>
      <c r="AX315" s="31">
        <v>0.09</v>
      </c>
      <c r="AY315" s="32">
        <v>0.13</v>
      </c>
      <c r="AZ315" s="31">
        <v>0.11</v>
      </c>
      <c r="BA315" s="32">
        <v>0.14000000000000001</v>
      </c>
      <c r="BB315" s="31">
        <v>0.16</v>
      </c>
      <c r="BC315" s="31">
        <v>0.15</v>
      </c>
      <c r="BD315" s="32">
        <v>0.18</v>
      </c>
      <c r="BE315" s="31">
        <v>0.19</v>
      </c>
      <c r="BF315" s="34">
        <v>0.11</v>
      </c>
    </row>
    <row r="316" spans="1:58" ht="24.95" customHeight="1">
      <c r="A316" s="6"/>
      <c r="B316" s="15" t="s">
        <v>251</v>
      </c>
      <c r="C316" s="32">
        <v>0.26</v>
      </c>
      <c r="D316" s="32">
        <v>0.24</v>
      </c>
      <c r="E316" s="31">
        <v>0.21</v>
      </c>
      <c r="F316" s="31">
        <v>0.32</v>
      </c>
      <c r="G316" s="32">
        <v>0.3</v>
      </c>
      <c r="H316" s="31">
        <v>0.24</v>
      </c>
      <c r="I316" s="32">
        <v>0.21</v>
      </c>
      <c r="J316" s="31">
        <v>0.23</v>
      </c>
      <c r="K316" s="31">
        <v>0.25</v>
      </c>
      <c r="L316" s="31">
        <v>0.34</v>
      </c>
      <c r="M316" s="32">
        <v>0.32</v>
      </c>
      <c r="N316" s="31">
        <v>0.17</v>
      </c>
      <c r="O316" s="32">
        <v>0.2</v>
      </c>
      <c r="P316" s="31">
        <v>0.24</v>
      </c>
      <c r="Q316" s="31">
        <v>0.26</v>
      </c>
      <c r="R316" s="31">
        <v>0.41</v>
      </c>
      <c r="S316" s="31">
        <v>0.22</v>
      </c>
      <c r="T316" s="31">
        <v>0.32</v>
      </c>
      <c r="U316" s="32">
        <v>0.23</v>
      </c>
      <c r="V316" s="31">
        <v>0.28999999999999998</v>
      </c>
      <c r="W316" s="32">
        <v>0.27</v>
      </c>
      <c r="X316" s="31">
        <v>0.23</v>
      </c>
      <c r="Y316" s="31">
        <v>0.28000000000000003</v>
      </c>
      <c r="Z316" s="32">
        <v>0.25</v>
      </c>
      <c r="AA316" s="31">
        <v>0.28999999999999998</v>
      </c>
      <c r="AB316" s="31">
        <v>0.24</v>
      </c>
      <c r="AC316" s="31">
        <v>0.28999999999999998</v>
      </c>
      <c r="AD316" s="32">
        <v>0.3</v>
      </c>
      <c r="AE316" s="31">
        <v>0.37</v>
      </c>
      <c r="AF316" s="31">
        <v>0.14000000000000001</v>
      </c>
      <c r="AG316" s="31">
        <v>0.24</v>
      </c>
      <c r="AH316" s="32">
        <v>0.26</v>
      </c>
      <c r="AI316" s="31">
        <v>0.38</v>
      </c>
      <c r="AJ316" s="31">
        <v>0.18</v>
      </c>
      <c r="AK316" s="32">
        <v>0.24</v>
      </c>
      <c r="AL316" s="31">
        <v>0.42</v>
      </c>
      <c r="AM316" s="31">
        <v>0.16</v>
      </c>
      <c r="AN316" s="31">
        <v>0.26</v>
      </c>
      <c r="AO316" s="32">
        <v>0.31</v>
      </c>
      <c r="AP316" s="31">
        <v>0.2</v>
      </c>
      <c r="AQ316" s="31">
        <v>0.3</v>
      </c>
      <c r="AR316" s="32">
        <v>0.19</v>
      </c>
      <c r="AS316" s="31">
        <v>0.34</v>
      </c>
      <c r="AT316" s="31">
        <v>0.24</v>
      </c>
      <c r="AU316" s="31">
        <v>0.27</v>
      </c>
      <c r="AV316" s="31">
        <v>0.24</v>
      </c>
      <c r="AW316" s="32">
        <v>0.3</v>
      </c>
      <c r="AX316" s="31">
        <v>0.25</v>
      </c>
      <c r="AY316" s="32">
        <v>0.27</v>
      </c>
      <c r="AZ316" s="31">
        <v>0.26</v>
      </c>
      <c r="BA316" s="32">
        <v>0.21</v>
      </c>
      <c r="BB316" s="31">
        <v>0.28000000000000003</v>
      </c>
      <c r="BC316" s="31">
        <v>0.21</v>
      </c>
      <c r="BD316" s="32">
        <v>0.28999999999999998</v>
      </c>
      <c r="BE316" s="31">
        <v>0.31</v>
      </c>
      <c r="BF316" s="34">
        <v>0.19</v>
      </c>
    </row>
    <row r="317" spans="1:58" ht="24.95" customHeight="1">
      <c r="A317" s="6"/>
      <c r="B317" s="15" t="s">
        <v>252</v>
      </c>
      <c r="C317" s="32">
        <v>0.5</v>
      </c>
      <c r="D317" s="32">
        <v>0.63</v>
      </c>
      <c r="E317" s="31">
        <v>0.51</v>
      </c>
      <c r="F317" s="31">
        <v>0.38</v>
      </c>
      <c r="G317" s="32">
        <v>0.45</v>
      </c>
      <c r="H317" s="31">
        <v>0.55000000000000004</v>
      </c>
      <c r="I317" s="32">
        <v>0.56999999999999995</v>
      </c>
      <c r="J317" s="31">
        <v>0.56000000000000005</v>
      </c>
      <c r="K317" s="31">
        <v>0.5</v>
      </c>
      <c r="L317" s="31">
        <v>0.41</v>
      </c>
      <c r="M317" s="32">
        <v>0.42</v>
      </c>
      <c r="N317" s="31">
        <v>0.63</v>
      </c>
      <c r="O317" s="32">
        <v>0.54</v>
      </c>
      <c r="P317" s="31">
        <v>0.56000000000000005</v>
      </c>
      <c r="Q317" s="31">
        <v>0.49</v>
      </c>
      <c r="R317" s="31">
        <v>0.35</v>
      </c>
      <c r="S317" s="31">
        <v>0.55000000000000004</v>
      </c>
      <c r="T317" s="31">
        <v>0.43</v>
      </c>
      <c r="U317" s="32">
        <v>0.63</v>
      </c>
      <c r="V317" s="31">
        <v>0.37</v>
      </c>
      <c r="W317" s="32">
        <v>0.53</v>
      </c>
      <c r="X317" s="31">
        <v>0.53</v>
      </c>
      <c r="Y317" s="31">
        <v>0.47</v>
      </c>
      <c r="Z317" s="32">
        <v>0.53</v>
      </c>
      <c r="AA317" s="31">
        <v>0.42</v>
      </c>
      <c r="AB317" s="31">
        <v>0.54</v>
      </c>
      <c r="AC317" s="31">
        <v>0.46</v>
      </c>
      <c r="AD317" s="32">
        <v>0.33</v>
      </c>
      <c r="AE317" s="31">
        <v>0.45</v>
      </c>
      <c r="AF317" s="31">
        <v>0.76</v>
      </c>
      <c r="AG317" s="31">
        <v>0.62</v>
      </c>
      <c r="AH317" s="32">
        <v>0.37</v>
      </c>
      <c r="AI317" s="31">
        <v>0.4</v>
      </c>
      <c r="AJ317" s="31">
        <v>0.66</v>
      </c>
      <c r="AK317" s="32">
        <v>0.57999999999999996</v>
      </c>
      <c r="AL317" s="31">
        <v>0.4</v>
      </c>
      <c r="AM317" s="31">
        <v>0.76</v>
      </c>
      <c r="AN317" s="31">
        <v>0.62</v>
      </c>
      <c r="AO317" s="32">
        <v>0.27</v>
      </c>
      <c r="AP317" s="31">
        <v>0.71</v>
      </c>
      <c r="AQ317" s="31">
        <v>0.46</v>
      </c>
      <c r="AR317" s="32">
        <v>0.63</v>
      </c>
      <c r="AS317" s="31">
        <v>0.44</v>
      </c>
      <c r="AT317" s="31">
        <v>0.56000000000000005</v>
      </c>
      <c r="AU317" s="31">
        <v>0.41</v>
      </c>
      <c r="AV317" s="31">
        <v>0.56000000000000005</v>
      </c>
      <c r="AW317" s="32">
        <v>0.35</v>
      </c>
      <c r="AX317" s="31">
        <v>0.57999999999999996</v>
      </c>
      <c r="AY317" s="32">
        <v>0.52</v>
      </c>
      <c r="AZ317" s="31">
        <v>0.56000000000000005</v>
      </c>
      <c r="BA317" s="32">
        <v>0.59</v>
      </c>
      <c r="BB317" s="31">
        <v>0.48</v>
      </c>
      <c r="BC317" s="31">
        <v>0.62</v>
      </c>
      <c r="BD317" s="32">
        <v>0.38</v>
      </c>
      <c r="BE317" s="31">
        <v>0.41</v>
      </c>
      <c r="BF317" s="34">
        <v>0.66</v>
      </c>
    </row>
    <row r="318" spans="1:58" ht="24.95" customHeight="1">
      <c r="A318" s="8"/>
      <c r="B318" s="15" t="s">
        <v>157</v>
      </c>
      <c r="C318" s="39">
        <v>0.01</v>
      </c>
      <c r="D318" s="39">
        <v>0.01</v>
      </c>
      <c r="E318" s="35">
        <v>0.02</v>
      </c>
      <c r="F318" s="35">
        <v>0.01</v>
      </c>
      <c r="G318" s="39">
        <v>0.02</v>
      </c>
      <c r="H318" s="35">
        <v>0</v>
      </c>
      <c r="I318" s="39">
        <v>0.01</v>
      </c>
      <c r="J318" s="35" t="s">
        <v>152</v>
      </c>
      <c r="K318" s="35">
        <v>0.01</v>
      </c>
      <c r="L318" s="35">
        <v>0.02</v>
      </c>
      <c r="M318" s="39">
        <v>0.01</v>
      </c>
      <c r="N318" s="35">
        <v>0.01</v>
      </c>
      <c r="O318" s="39">
        <v>0</v>
      </c>
      <c r="P318" s="35">
        <v>0</v>
      </c>
      <c r="Q318" s="35">
        <v>0.01</v>
      </c>
      <c r="R318" s="35">
        <v>0.03</v>
      </c>
      <c r="S318" s="35">
        <v>0</v>
      </c>
      <c r="T318" s="35">
        <v>0.02</v>
      </c>
      <c r="U318" s="39">
        <v>0.01</v>
      </c>
      <c r="V318" s="35">
        <v>0.01</v>
      </c>
      <c r="W318" s="39">
        <v>0.01</v>
      </c>
      <c r="X318" s="35">
        <v>0.02</v>
      </c>
      <c r="Y318" s="35">
        <v>0</v>
      </c>
      <c r="Z318" s="39">
        <v>0.02</v>
      </c>
      <c r="AA318" s="35" t="s">
        <v>152</v>
      </c>
      <c r="AB318" s="35">
        <v>0</v>
      </c>
      <c r="AC318" s="35" t="s">
        <v>152</v>
      </c>
      <c r="AD318" s="39">
        <v>0.01</v>
      </c>
      <c r="AE318" s="35">
        <v>0.01</v>
      </c>
      <c r="AF318" s="35">
        <v>0</v>
      </c>
      <c r="AG318" s="35">
        <v>0.01</v>
      </c>
      <c r="AH318" s="39">
        <v>0.01</v>
      </c>
      <c r="AI318" s="35">
        <v>0.01</v>
      </c>
      <c r="AJ318" s="35">
        <v>0.01</v>
      </c>
      <c r="AK318" s="39">
        <v>0</v>
      </c>
      <c r="AL318" s="35">
        <v>0.01</v>
      </c>
      <c r="AM318" s="35" t="s">
        <v>152</v>
      </c>
      <c r="AN318" s="35">
        <v>0</v>
      </c>
      <c r="AO318" s="39" t="s">
        <v>152</v>
      </c>
      <c r="AP318" s="35">
        <v>0.01</v>
      </c>
      <c r="AQ318" s="35">
        <v>0.01</v>
      </c>
      <c r="AR318" s="39">
        <v>0.01</v>
      </c>
      <c r="AS318" s="35">
        <v>0.01</v>
      </c>
      <c r="AT318" s="35">
        <v>0.01</v>
      </c>
      <c r="AU318" s="35">
        <v>0.01</v>
      </c>
      <c r="AV318" s="35">
        <v>0.01</v>
      </c>
      <c r="AW318" s="39">
        <v>0.01</v>
      </c>
      <c r="AX318" s="35">
        <v>0.01</v>
      </c>
      <c r="AY318" s="39">
        <v>0.01</v>
      </c>
      <c r="AZ318" s="35" t="s">
        <v>152</v>
      </c>
      <c r="BA318" s="39" t="s">
        <v>152</v>
      </c>
      <c r="BB318" s="35">
        <v>0.01</v>
      </c>
      <c r="BC318" s="35" t="s">
        <v>152</v>
      </c>
      <c r="BD318" s="39">
        <v>0.02</v>
      </c>
      <c r="BE318" s="35" t="s">
        <v>152</v>
      </c>
      <c r="BF318" s="38">
        <v>0.01</v>
      </c>
    </row>
    <row r="320" spans="1:58" ht="24.95" customHeight="1">
      <c r="A320" s="1"/>
      <c r="B320" s="1" t="s">
        <v>35</v>
      </c>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row>
    <row r="321" spans="1:58" ht="24.9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row>
    <row r="322" spans="1:58" ht="24.95" customHeight="1">
      <c r="A322" s="2" t="s">
        <v>75</v>
      </c>
      <c r="B322" s="3"/>
      <c r="C322" s="69" t="s">
        <v>74</v>
      </c>
      <c r="D322" s="66" t="s">
        <v>76</v>
      </c>
      <c r="E322" s="68"/>
      <c r="F322" s="67"/>
      <c r="G322" s="66" t="s">
        <v>77</v>
      </c>
      <c r="H322" s="67"/>
      <c r="I322" s="66" t="s">
        <v>78</v>
      </c>
      <c r="J322" s="68"/>
      <c r="K322" s="68"/>
      <c r="L322" s="67"/>
      <c r="M322" s="66" t="s">
        <v>79</v>
      </c>
      <c r="N322" s="67"/>
      <c r="O322" s="66" t="s">
        <v>80</v>
      </c>
      <c r="P322" s="68"/>
      <c r="Q322" s="68"/>
      <c r="R322" s="68"/>
      <c r="S322" s="68"/>
      <c r="T322" s="67"/>
      <c r="U322" s="66" t="s">
        <v>81</v>
      </c>
      <c r="V322" s="67"/>
      <c r="W322" s="66" t="s">
        <v>82</v>
      </c>
      <c r="X322" s="68"/>
      <c r="Y322" s="67"/>
      <c r="Z322" s="66" t="s">
        <v>83</v>
      </c>
      <c r="AA322" s="68"/>
      <c r="AB322" s="68"/>
      <c r="AC322" s="67"/>
      <c r="AD322" s="66" t="s">
        <v>84</v>
      </c>
      <c r="AE322" s="68"/>
      <c r="AF322" s="68"/>
      <c r="AG322" s="67"/>
      <c r="AH322" s="66" t="s">
        <v>85</v>
      </c>
      <c r="AI322" s="68"/>
      <c r="AJ322" s="67"/>
      <c r="AK322" s="66" t="s">
        <v>86</v>
      </c>
      <c r="AL322" s="68"/>
      <c r="AM322" s="68"/>
      <c r="AN322" s="67"/>
      <c r="AO322" s="66" t="s">
        <v>87</v>
      </c>
      <c r="AP322" s="68"/>
      <c r="AQ322" s="67"/>
      <c r="AR322" s="66" t="s">
        <v>88</v>
      </c>
      <c r="AS322" s="68"/>
      <c r="AT322" s="68"/>
      <c r="AU322" s="67"/>
      <c r="AV322" s="65" t="s">
        <v>89</v>
      </c>
      <c r="AW322" s="66" t="s">
        <v>90</v>
      </c>
      <c r="AX322" s="67"/>
      <c r="AY322" s="66" t="s">
        <v>91</v>
      </c>
      <c r="AZ322" s="67"/>
      <c r="BA322" s="66" t="s">
        <v>92</v>
      </c>
      <c r="BB322" s="68"/>
      <c r="BC322" s="67"/>
      <c r="BD322" s="66" t="s">
        <v>93</v>
      </c>
      <c r="BE322" s="68"/>
      <c r="BF322" s="67"/>
    </row>
    <row r="323" spans="1:58" ht="24.95" customHeight="1">
      <c r="A323" s="5"/>
      <c r="B323" s="4"/>
      <c r="C323" s="11" t="s">
        <v>94</v>
      </c>
      <c r="D323" s="11" t="s">
        <v>95</v>
      </c>
      <c r="E323" s="10" t="s">
        <v>96</v>
      </c>
      <c r="F323" s="10" t="s">
        <v>97</v>
      </c>
      <c r="G323" s="11" t="s">
        <v>98</v>
      </c>
      <c r="H323" s="10" t="s">
        <v>99</v>
      </c>
      <c r="I323" s="11" t="s">
        <v>100</v>
      </c>
      <c r="J323" s="10" t="s">
        <v>101</v>
      </c>
      <c r="K323" s="10" t="s">
        <v>102</v>
      </c>
      <c r="L323" s="10" t="s">
        <v>103</v>
      </c>
      <c r="M323" s="11" t="s">
        <v>104</v>
      </c>
      <c r="N323" s="10" t="s">
        <v>105</v>
      </c>
      <c r="O323" s="11" t="s">
        <v>106</v>
      </c>
      <c r="P323" s="10" t="s">
        <v>107</v>
      </c>
      <c r="Q323" s="10" t="s">
        <v>108</v>
      </c>
      <c r="R323" s="10" t="s">
        <v>109</v>
      </c>
      <c r="S323" s="10" t="s">
        <v>110</v>
      </c>
      <c r="T323" s="10" t="s">
        <v>111</v>
      </c>
      <c r="U323" s="11" t="s">
        <v>112</v>
      </c>
      <c r="V323" s="10" t="s">
        <v>113</v>
      </c>
      <c r="W323" s="11" t="s">
        <v>114</v>
      </c>
      <c r="X323" s="10" t="s">
        <v>115</v>
      </c>
      <c r="Y323" s="10" t="s">
        <v>116</v>
      </c>
      <c r="Z323" s="11" t="s">
        <v>117</v>
      </c>
      <c r="AA323" s="10" t="s">
        <v>118</v>
      </c>
      <c r="AB323" s="10" t="s">
        <v>119</v>
      </c>
      <c r="AC323" s="10" t="s">
        <v>120</v>
      </c>
      <c r="AD323" s="11" t="s">
        <v>121</v>
      </c>
      <c r="AE323" s="10" t="s">
        <v>122</v>
      </c>
      <c r="AF323" s="10" t="s">
        <v>123</v>
      </c>
      <c r="AG323" s="10" t="s">
        <v>124</v>
      </c>
      <c r="AH323" s="11" t="s">
        <v>125</v>
      </c>
      <c r="AI323" s="10" t="s">
        <v>126</v>
      </c>
      <c r="AJ323" s="10" t="s">
        <v>127</v>
      </c>
      <c r="AK323" s="11" t="s">
        <v>128</v>
      </c>
      <c r="AL323" s="10" t="s">
        <v>129</v>
      </c>
      <c r="AM323" s="10" t="s">
        <v>130</v>
      </c>
      <c r="AN323" s="10" t="s">
        <v>131</v>
      </c>
      <c r="AO323" s="11" t="s">
        <v>132</v>
      </c>
      <c r="AP323" s="10" t="s">
        <v>133</v>
      </c>
      <c r="AQ323" s="10" t="s">
        <v>134</v>
      </c>
      <c r="AR323" s="11" t="s">
        <v>135</v>
      </c>
      <c r="AS323" s="10" t="s">
        <v>136</v>
      </c>
      <c r="AT323" s="10" t="s">
        <v>137</v>
      </c>
      <c r="AU323" s="10" t="s">
        <v>138</v>
      </c>
      <c r="AV323" s="10" t="s">
        <v>139</v>
      </c>
      <c r="AW323" s="11" t="s">
        <v>140</v>
      </c>
      <c r="AX323" s="10" t="s">
        <v>141</v>
      </c>
      <c r="AY323" s="11" t="s">
        <v>142</v>
      </c>
      <c r="AZ323" s="10" t="s">
        <v>143</v>
      </c>
      <c r="BA323" s="11" t="s">
        <v>144</v>
      </c>
      <c r="BB323" s="10" t="s">
        <v>145</v>
      </c>
      <c r="BC323" s="10" t="s">
        <v>146</v>
      </c>
      <c r="BD323" s="11" t="s">
        <v>147</v>
      </c>
      <c r="BE323" s="10" t="s">
        <v>148</v>
      </c>
      <c r="BF323" s="12" t="s">
        <v>149</v>
      </c>
    </row>
    <row r="324" spans="1:58" ht="24.95" customHeight="1">
      <c r="A324" s="7" t="s">
        <v>35</v>
      </c>
      <c r="B324" s="15" t="s">
        <v>150</v>
      </c>
      <c r="C324" s="17">
        <v>602</v>
      </c>
      <c r="D324" s="17">
        <v>217</v>
      </c>
      <c r="E324" s="16">
        <v>131</v>
      </c>
      <c r="F324" s="16">
        <v>229</v>
      </c>
      <c r="G324" s="17">
        <v>271</v>
      </c>
      <c r="H324" s="16">
        <v>326</v>
      </c>
      <c r="I324" s="17">
        <v>119</v>
      </c>
      <c r="J324" s="16">
        <v>158</v>
      </c>
      <c r="K324" s="16">
        <v>157</v>
      </c>
      <c r="L324" s="16">
        <v>168</v>
      </c>
      <c r="M324" s="17">
        <v>361</v>
      </c>
      <c r="N324" s="16">
        <v>186</v>
      </c>
      <c r="O324" s="17">
        <v>163</v>
      </c>
      <c r="P324" s="16">
        <v>187</v>
      </c>
      <c r="Q324" s="16">
        <v>150</v>
      </c>
      <c r="R324" s="16">
        <v>99</v>
      </c>
      <c r="S324" s="16">
        <v>349</v>
      </c>
      <c r="T324" s="16">
        <v>250</v>
      </c>
      <c r="U324" s="17">
        <v>258</v>
      </c>
      <c r="V324" s="16">
        <v>265</v>
      </c>
      <c r="W324" s="17">
        <v>151</v>
      </c>
      <c r="X324" s="16">
        <v>183</v>
      </c>
      <c r="Y324" s="16">
        <v>268</v>
      </c>
      <c r="Z324" s="17">
        <v>286</v>
      </c>
      <c r="AA324" s="16">
        <v>102</v>
      </c>
      <c r="AB324" s="16">
        <v>125</v>
      </c>
      <c r="AC324" s="16">
        <v>90</v>
      </c>
      <c r="AD324" s="17">
        <v>239</v>
      </c>
      <c r="AE324" s="16">
        <v>160</v>
      </c>
      <c r="AF324" s="16">
        <v>194</v>
      </c>
      <c r="AG324" s="16">
        <v>353</v>
      </c>
      <c r="AH324" s="17">
        <v>171</v>
      </c>
      <c r="AI324" s="16">
        <v>161</v>
      </c>
      <c r="AJ324" s="16">
        <v>256</v>
      </c>
      <c r="AK324" s="17">
        <v>423</v>
      </c>
      <c r="AL324" s="16">
        <v>177</v>
      </c>
      <c r="AM324" s="16">
        <v>235</v>
      </c>
      <c r="AN324" s="16">
        <v>385</v>
      </c>
      <c r="AO324" s="17">
        <v>102</v>
      </c>
      <c r="AP324" s="16">
        <v>190</v>
      </c>
      <c r="AQ324" s="16">
        <v>258</v>
      </c>
      <c r="AR324" s="17">
        <v>253</v>
      </c>
      <c r="AS324" s="16">
        <v>126</v>
      </c>
      <c r="AT324" s="16">
        <v>379</v>
      </c>
      <c r="AU324" s="16">
        <v>179</v>
      </c>
      <c r="AV324" s="16">
        <v>270</v>
      </c>
      <c r="AW324" s="17">
        <v>220</v>
      </c>
      <c r="AX324" s="16">
        <v>316</v>
      </c>
      <c r="AY324" s="17">
        <v>495</v>
      </c>
      <c r="AZ324" s="16">
        <v>177</v>
      </c>
      <c r="BA324" s="17">
        <v>144</v>
      </c>
      <c r="BB324" s="16">
        <v>451</v>
      </c>
      <c r="BC324" s="16">
        <v>48</v>
      </c>
      <c r="BD324" s="17">
        <v>138</v>
      </c>
      <c r="BE324" s="16">
        <v>211</v>
      </c>
      <c r="BF324" s="18">
        <v>235</v>
      </c>
    </row>
    <row r="325" spans="1:58" ht="24.95" customHeight="1">
      <c r="A325" s="6"/>
      <c r="B325" s="15"/>
      <c r="C325" s="23"/>
      <c r="D325" s="23"/>
      <c r="E325" s="22"/>
      <c r="F325" s="22"/>
      <c r="G325" s="23"/>
      <c r="H325" s="22"/>
      <c r="I325" s="23"/>
      <c r="J325" s="22"/>
      <c r="K325" s="22"/>
      <c r="L325" s="22"/>
      <c r="M325" s="23"/>
      <c r="N325" s="22"/>
      <c r="O325" s="23"/>
      <c r="P325" s="22"/>
      <c r="Q325" s="22"/>
      <c r="R325" s="22"/>
      <c r="S325" s="22"/>
      <c r="T325" s="22"/>
      <c r="U325" s="23"/>
      <c r="V325" s="22"/>
      <c r="W325" s="23"/>
      <c r="X325" s="22"/>
      <c r="Y325" s="22"/>
      <c r="Z325" s="23"/>
      <c r="AA325" s="22"/>
      <c r="AB325" s="22"/>
      <c r="AC325" s="22"/>
      <c r="AD325" s="23"/>
      <c r="AE325" s="22"/>
      <c r="AF325" s="22"/>
      <c r="AG325" s="22"/>
      <c r="AH325" s="23"/>
      <c r="AI325" s="22"/>
      <c r="AJ325" s="22"/>
      <c r="AK325" s="23"/>
      <c r="AL325" s="22"/>
      <c r="AM325" s="22"/>
      <c r="AN325" s="22"/>
      <c r="AO325" s="23"/>
      <c r="AP325" s="22"/>
      <c r="AQ325" s="22"/>
      <c r="AR325" s="23"/>
      <c r="AS325" s="22"/>
      <c r="AT325" s="22"/>
      <c r="AU325" s="22"/>
      <c r="AV325" s="22"/>
      <c r="AW325" s="23"/>
      <c r="AX325" s="22"/>
      <c r="AY325" s="23"/>
      <c r="AZ325" s="22"/>
      <c r="BA325" s="23"/>
      <c r="BB325" s="22"/>
      <c r="BC325" s="22"/>
      <c r="BD325" s="23"/>
      <c r="BE325" s="22"/>
      <c r="BF325" s="25"/>
    </row>
    <row r="326" spans="1:58" ht="24.95" customHeight="1">
      <c r="A326" s="6"/>
      <c r="B326" s="15" t="s">
        <v>246</v>
      </c>
      <c r="C326" s="49">
        <v>0.24</v>
      </c>
      <c r="D326" s="49">
        <v>0.12</v>
      </c>
      <c r="E326" s="50">
        <v>0.27</v>
      </c>
      <c r="F326" s="50">
        <v>0.34</v>
      </c>
      <c r="G326" s="49">
        <v>0.25</v>
      </c>
      <c r="H326" s="50">
        <v>0.23</v>
      </c>
      <c r="I326" s="49">
        <v>0.25</v>
      </c>
      <c r="J326" s="50">
        <v>0.13</v>
      </c>
      <c r="K326" s="50">
        <v>0.25</v>
      </c>
      <c r="L326" s="50">
        <v>0.32</v>
      </c>
      <c r="M326" s="49">
        <v>0.25</v>
      </c>
      <c r="N326" s="50">
        <v>0.18</v>
      </c>
      <c r="O326" s="49">
        <v>0.25</v>
      </c>
      <c r="P326" s="50">
        <v>0.18</v>
      </c>
      <c r="Q326" s="50">
        <v>0.33</v>
      </c>
      <c r="R326" s="50">
        <v>0.21</v>
      </c>
      <c r="S326" s="50">
        <v>0.21</v>
      </c>
      <c r="T326" s="50">
        <v>0.28000000000000003</v>
      </c>
      <c r="U326" s="49">
        <v>0.13</v>
      </c>
      <c r="V326" s="50">
        <v>0.34</v>
      </c>
      <c r="W326" s="49">
        <v>0.19</v>
      </c>
      <c r="X326" s="50">
        <v>0.28000000000000003</v>
      </c>
      <c r="Y326" s="50">
        <v>0.23</v>
      </c>
      <c r="Z326" s="49">
        <v>0.24</v>
      </c>
      <c r="AA326" s="50">
        <v>0.22</v>
      </c>
      <c r="AB326" s="50">
        <v>0.2</v>
      </c>
      <c r="AC326" s="50">
        <v>0.3</v>
      </c>
      <c r="AD326" s="49">
        <v>0.39</v>
      </c>
      <c r="AE326" s="50">
        <v>0.19</v>
      </c>
      <c r="AF326" s="50">
        <v>0.1</v>
      </c>
      <c r="AG326" s="50">
        <v>0.14000000000000001</v>
      </c>
      <c r="AH326" s="49">
        <v>0.37</v>
      </c>
      <c r="AI326" s="50">
        <v>0.27</v>
      </c>
      <c r="AJ326" s="50">
        <v>0.11</v>
      </c>
      <c r="AK326" s="49">
        <v>0.19</v>
      </c>
      <c r="AL326" s="50">
        <v>0.19</v>
      </c>
      <c r="AM326" s="50">
        <v>0.08</v>
      </c>
      <c r="AN326" s="50">
        <v>0.12</v>
      </c>
      <c r="AO326" s="49">
        <v>0.52</v>
      </c>
      <c r="AP326" s="50">
        <v>7.0000000000000007E-2</v>
      </c>
      <c r="AQ326" s="50">
        <v>0.25</v>
      </c>
      <c r="AR326" s="49">
        <v>0.16</v>
      </c>
      <c r="AS326" s="50">
        <v>0.22</v>
      </c>
      <c r="AT326" s="50">
        <v>0.18</v>
      </c>
      <c r="AU326" s="50">
        <v>0.33</v>
      </c>
      <c r="AV326" s="50">
        <v>0.18</v>
      </c>
      <c r="AW326" s="49">
        <v>0.37</v>
      </c>
      <c r="AX326" s="50">
        <v>0.15</v>
      </c>
      <c r="AY326" s="49">
        <v>0.21</v>
      </c>
      <c r="AZ326" s="50">
        <v>0.18</v>
      </c>
      <c r="BA326" s="49">
        <v>0.2</v>
      </c>
      <c r="BB326" s="50">
        <v>0.25</v>
      </c>
      <c r="BC326" s="50">
        <v>0.2</v>
      </c>
      <c r="BD326" s="49">
        <v>0.31</v>
      </c>
      <c r="BE326" s="50">
        <v>0.3</v>
      </c>
      <c r="BF326" s="51">
        <v>0.15</v>
      </c>
    </row>
    <row r="327" spans="1:58" ht="24.95" customHeight="1">
      <c r="A327" s="6"/>
      <c r="B327" s="15" t="s">
        <v>247</v>
      </c>
      <c r="C327" s="49">
        <v>0.73</v>
      </c>
      <c r="D327" s="49">
        <v>0.85</v>
      </c>
      <c r="E327" s="50">
        <v>0.72</v>
      </c>
      <c r="F327" s="50">
        <v>0.62</v>
      </c>
      <c r="G327" s="49">
        <v>0.71</v>
      </c>
      <c r="H327" s="50">
        <v>0.75</v>
      </c>
      <c r="I327" s="49">
        <v>0.74</v>
      </c>
      <c r="J327" s="50">
        <v>0.83</v>
      </c>
      <c r="K327" s="50">
        <v>0.73</v>
      </c>
      <c r="L327" s="50">
        <v>0.64</v>
      </c>
      <c r="M327" s="49">
        <v>0.71</v>
      </c>
      <c r="N327" s="50">
        <v>0.8</v>
      </c>
      <c r="O327" s="49">
        <v>0.74</v>
      </c>
      <c r="P327" s="50">
        <v>0.77</v>
      </c>
      <c r="Q327" s="50">
        <v>0.66</v>
      </c>
      <c r="R327" s="50">
        <v>0.76</v>
      </c>
      <c r="S327" s="50">
        <v>0.76</v>
      </c>
      <c r="T327" s="50">
        <v>0.7</v>
      </c>
      <c r="U327" s="49">
        <v>0.85</v>
      </c>
      <c r="V327" s="50">
        <v>0.62</v>
      </c>
      <c r="W327" s="49">
        <v>0.77</v>
      </c>
      <c r="X327" s="50">
        <v>0.7</v>
      </c>
      <c r="Y327" s="50">
        <v>0.73</v>
      </c>
      <c r="Z327" s="49">
        <v>0.73</v>
      </c>
      <c r="AA327" s="50">
        <v>0.75</v>
      </c>
      <c r="AB327" s="50">
        <v>0.78</v>
      </c>
      <c r="AC327" s="50">
        <v>0.67</v>
      </c>
      <c r="AD327" s="49">
        <v>0.57999999999999996</v>
      </c>
      <c r="AE327" s="50">
        <v>0.78</v>
      </c>
      <c r="AF327" s="50">
        <v>0.88</v>
      </c>
      <c r="AG327" s="50">
        <v>0.84</v>
      </c>
      <c r="AH327" s="49">
        <v>0.57999999999999996</v>
      </c>
      <c r="AI327" s="50">
        <v>0.71</v>
      </c>
      <c r="AJ327" s="50">
        <v>0.87</v>
      </c>
      <c r="AK327" s="49">
        <v>0.78</v>
      </c>
      <c r="AL327" s="50">
        <v>0.79</v>
      </c>
      <c r="AM327" s="50">
        <v>0.89</v>
      </c>
      <c r="AN327" s="50">
        <v>0.86</v>
      </c>
      <c r="AO327" s="49">
        <v>0.43</v>
      </c>
      <c r="AP327" s="50">
        <v>0.92</v>
      </c>
      <c r="AQ327" s="50">
        <v>0.73</v>
      </c>
      <c r="AR327" s="49">
        <v>0.82</v>
      </c>
      <c r="AS327" s="50">
        <v>0.74</v>
      </c>
      <c r="AT327" s="50">
        <v>0.79</v>
      </c>
      <c r="AU327" s="50">
        <v>0.65</v>
      </c>
      <c r="AV327" s="50">
        <v>0.81</v>
      </c>
      <c r="AW327" s="49">
        <v>0.57999999999999996</v>
      </c>
      <c r="AX327" s="50">
        <v>0.84</v>
      </c>
      <c r="AY327" s="49">
        <v>0.76</v>
      </c>
      <c r="AZ327" s="50">
        <v>0.81</v>
      </c>
      <c r="BA327" s="49">
        <v>0.77</v>
      </c>
      <c r="BB327" s="50">
        <v>0.72</v>
      </c>
      <c r="BC327" s="50">
        <v>0.8</v>
      </c>
      <c r="BD327" s="49">
        <v>0.67</v>
      </c>
      <c r="BE327" s="50">
        <v>0.67</v>
      </c>
      <c r="BF327" s="51">
        <v>0.83</v>
      </c>
    </row>
    <row r="328" spans="1:58" ht="24.95" customHeight="1">
      <c r="A328" s="6"/>
      <c r="B328" s="15" t="s">
        <v>248</v>
      </c>
      <c r="C328" s="49">
        <v>-0.49</v>
      </c>
      <c r="D328" s="49">
        <v>-0.73</v>
      </c>
      <c r="E328" s="50">
        <v>-0.45</v>
      </c>
      <c r="F328" s="50">
        <v>-0.28999999999999998</v>
      </c>
      <c r="G328" s="49">
        <v>-0.46</v>
      </c>
      <c r="H328" s="50">
        <v>-0.52</v>
      </c>
      <c r="I328" s="49">
        <v>-0.49</v>
      </c>
      <c r="J328" s="50">
        <v>-0.7</v>
      </c>
      <c r="K328" s="50">
        <v>-0.48</v>
      </c>
      <c r="L328" s="50">
        <v>-0.32</v>
      </c>
      <c r="M328" s="49">
        <v>-0.45</v>
      </c>
      <c r="N328" s="50">
        <v>-0.62</v>
      </c>
      <c r="O328" s="49">
        <v>-0.49</v>
      </c>
      <c r="P328" s="50">
        <v>-0.6</v>
      </c>
      <c r="Q328" s="50">
        <v>-0.33</v>
      </c>
      <c r="R328" s="50">
        <v>-0.55000000000000004</v>
      </c>
      <c r="S328" s="50">
        <v>-0.55000000000000004</v>
      </c>
      <c r="T328" s="50">
        <v>-0.42</v>
      </c>
      <c r="U328" s="49">
        <v>-0.72</v>
      </c>
      <c r="V328" s="50">
        <v>-0.28000000000000003</v>
      </c>
      <c r="W328" s="49">
        <v>-0.56999999999999995</v>
      </c>
      <c r="X328" s="50">
        <v>-0.42</v>
      </c>
      <c r="Y328" s="50">
        <v>-0.5</v>
      </c>
      <c r="Z328" s="49">
        <v>-0.48</v>
      </c>
      <c r="AA328" s="50">
        <v>-0.53</v>
      </c>
      <c r="AB328" s="50">
        <v>-0.57999999999999996</v>
      </c>
      <c r="AC328" s="50">
        <v>-0.37</v>
      </c>
      <c r="AD328" s="49">
        <v>-0.19</v>
      </c>
      <c r="AE328" s="50">
        <v>-0.59</v>
      </c>
      <c r="AF328" s="50">
        <v>-0.79</v>
      </c>
      <c r="AG328" s="50">
        <v>-0.7</v>
      </c>
      <c r="AH328" s="49">
        <v>-0.21</v>
      </c>
      <c r="AI328" s="50">
        <v>-0.44</v>
      </c>
      <c r="AJ328" s="50">
        <v>-0.76</v>
      </c>
      <c r="AK328" s="49">
        <v>-0.59</v>
      </c>
      <c r="AL328" s="50">
        <v>-0.6</v>
      </c>
      <c r="AM328" s="50">
        <v>-0.81</v>
      </c>
      <c r="AN328" s="50">
        <v>-0.73</v>
      </c>
      <c r="AO328" s="49">
        <v>0.09</v>
      </c>
      <c r="AP328" s="50">
        <v>-0.85</v>
      </c>
      <c r="AQ328" s="50">
        <v>-0.48</v>
      </c>
      <c r="AR328" s="49">
        <v>-0.65</v>
      </c>
      <c r="AS328" s="50">
        <v>-0.52</v>
      </c>
      <c r="AT328" s="50">
        <v>-0.61</v>
      </c>
      <c r="AU328" s="50">
        <v>-0.32</v>
      </c>
      <c r="AV328" s="50">
        <v>-0.63</v>
      </c>
      <c r="AW328" s="49">
        <v>-0.22</v>
      </c>
      <c r="AX328" s="50">
        <v>-0.68</v>
      </c>
      <c r="AY328" s="49">
        <v>-0.55000000000000004</v>
      </c>
      <c r="AZ328" s="50">
        <v>-0.63</v>
      </c>
      <c r="BA328" s="49">
        <v>-0.56999999999999995</v>
      </c>
      <c r="BB328" s="50">
        <v>-0.48</v>
      </c>
      <c r="BC328" s="50">
        <v>-0.59</v>
      </c>
      <c r="BD328" s="49">
        <v>-0.36</v>
      </c>
      <c r="BE328" s="50">
        <v>-0.36</v>
      </c>
      <c r="BF328" s="51">
        <v>-0.68</v>
      </c>
    </row>
    <row r="329" spans="1:58" ht="24.95" customHeight="1">
      <c r="A329" s="6"/>
      <c r="B329" s="15" t="s">
        <v>249</v>
      </c>
      <c r="C329" s="32">
        <v>0.05</v>
      </c>
      <c r="D329" s="32">
        <v>0.02</v>
      </c>
      <c r="E329" s="31">
        <v>0.1</v>
      </c>
      <c r="F329" s="31">
        <v>0.04</v>
      </c>
      <c r="G329" s="32">
        <v>0.06</v>
      </c>
      <c r="H329" s="31">
        <v>0.04</v>
      </c>
      <c r="I329" s="32">
        <v>0.04</v>
      </c>
      <c r="J329" s="31">
        <v>0.06</v>
      </c>
      <c r="K329" s="31">
        <v>0.05</v>
      </c>
      <c r="L329" s="31">
        <v>0.05</v>
      </c>
      <c r="M329" s="32">
        <v>0.04</v>
      </c>
      <c r="N329" s="31">
        <v>7.0000000000000007E-2</v>
      </c>
      <c r="O329" s="32">
        <v>0.06</v>
      </c>
      <c r="P329" s="31">
        <v>0.03</v>
      </c>
      <c r="Q329" s="31">
        <v>7.0000000000000007E-2</v>
      </c>
      <c r="R329" s="31">
        <v>0.06</v>
      </c>
      <c r="S329" s="31">
        <v>0.04</v>
      </c>
      <c r="T329" s="31">
        <v>0.06</v>
      </c>
      <c r="U329" s="32">
        <v>0.05</v>
      </c>
      <c r="V329" s="31">
        <v>0.04</v>
      </c>
      <c r="W329" s="32">
        <v>0.06</v>
      </c>
      <c r="X329" s="31">
        <v>0.04</v>
      </c>
      <c r="Y329" s="31">
        <v>0.05</v>
      </c>
      <c r="Z329" s="32">
        <v>0.05</v>
      </c>
      <c r="AA329" s="31">
        <v>7.0000000000000007E-2</v>
      </c>
      <c r="AB329" s="31">
        <v>0.04</v>
      </c>
      <c r="AC329" s="31">
        <v>0.03</v>
      </c>
      <c r="AD329" s="32">
        <v>7.0000000000000007E-2</v>
      </c>
      <c r="AE329" s="31">
        <v>0.04</v>
      </c>
      <c r="AF329" s="31">
        <v>0.03</v>
      </c>
      <c r="AG329" s="31">
        <v>0.04</v>
      </c>
      <c r="AH329" s="32">
        <v>0.04</v>
      </c>
      <c r="AI329" s="31">
        <v>0.05</v>
      </c>
      <c r="AJ329" s="31">
        <v>0.04</v>
      </c>
      <c r="AK329" s="32">
        <v>0.04</v>
      </c>
      <c r="AL329" s="31" t="s">
        <v>152</v>
      </c>
      <c r="AM329" s="31">
        <v>0.02</v>
      </c>
      <c r="AN329" s="31">
        <v>0.01</v>
      </c>
      <c r="AO329" s="32">
        <v>0.09</v>
      </c>
      <c r="AP329" s="31">
        <v>0.04</v>
      </c>
      <c r="AQ329" s="31">
        <v>0.05</v>
      </c>
      <c r="AR329" s="32">
        <v>0.06</v>
      </c>
      <c r="AS329" s="31">
        <v>0.06</v>
      </c>
      <c r="AT329" s="31">
        <v>0.06</v>
      </c>
      <c r="AU329" s="31">
        <v>0.04</v>
      </c>
      <c r="AV329" s="31">
        <v>0.05</v>
      </c>
      <c r="AW329" s="32">
        <v>7.0000000000000007E-2</v>
      </c>
      <c r="AX329" s="31">
        <v>0.04</v>
      </c>
      <c r="AY329" s="32">
        <v>0.05</v>
      </c>
      <c r="AZ329" s="31">
        <v>0.05</v>
      </c>
      <c r="BA329" s="32">
        <v>0.04</v>
      </c>
      <c r="BB329" s="31">
        <v>0.05</v>
      </c>
      <c r="BC329" s="31">
        <v>0.05</v>
      </c>
      <c r="BD329" s="32">
        <v>0.06</v>
      </c>
      <c r="BE329" s="31">
        <v>0.08</v>
      </c>
      <c r="BF329" s="34">
        <v>0.02</v>
      </c>
    </row>
    <row r="330" spans="1:58" ht="24.95" customHeight="1">
      <c r="A330" s="6"/>
      <c r="B330" s="15" t="s">
        <v>250</v>
      </c>
      <c r="C330" s="32">
        <v>0.19</v>
      </c>
      <c r="D330" s="32">
        <v>0.1</v>
      </c>
      <c r="E330" s="31">
        <v>0.17</v>
      </c>
      <c r="F330" s="31">
        <v>0.28999999999999998</v>
      </c>
      <c r="G330" s="32">
        <v>0.19</v>
      </c>
      <c r="H330" s="31">
        <v>0.19</v>
      </c>
      <c r="I330" s="32">
        <v>0.21</v>
      </c>
      <c r="J330" s="31">
        <v>0.08</v>
      </c>
      <c r="K330" s="31">
        <v>0.2</v>
      </c>
      <c r="L330" s="31">
        <v>0.27</v>
      </c>
      <c r="M330" s="32">
        <v>0.22</v>
      </c>
      <c r="N330" s="31">
        <v>0.11</v>
      </c>
      <c r="O330" s="32">
        <v>0.19</v>
      </c>
      <c r="P330" s="31">
        <v>0.15</v>
      </c>
      <c r="Q330" s="31">
        <v>0.26</v>
      </c>
      <c r="R330" s="31">
        <v>0.15</v>
      </c>
      <c r="S330" s="31">
        <v>0.17</v>
      </c>
      <c r="T330" s="31">
        <v>0.22</v>
      </c>
      <c r="U330" s="32">
        <v>0.08</v>
      </c>
      <c r="V330" s="31">
        <v>0.3</v>
      </c>
      <c r="W330" s="32">
        <v>0.13</v>
      </c>
      <c r="X330" s="31">
        <v>0.24</v>
      </c>
      <c r="Y330" s="31">
        <v>0.18</v>
      </c>
      <c r="Z330" s="32">
        <v>0.19</v>
      </c>
      <c r="AA330" s="31">
        <v>0.15</v>
      </c>
      <c r="AB330" s="31">
        <v>0.16</v>
      </c>
      <c r="AC330" s="31">
        <v>0.27</v>
      </c>
      <c r="AD330" s="32">
        <v>0.32</v>
      </c>
      <c r="AE330" s="31">
        <v>0.15</v>
      </c>
      <c r="AF330" s="31">
        <v>7.0000000000000007E-2</v>
      </c>
      <c r="AG330" s="31">
        <v>0.1</v>
      </c>
      <c r="AH330" s="32">
        <v>0.33</v>
      </c>
      <c r="AI330" s="31">
        <v>0.22</v>
      </c>
      <c r="AJ330" s="31">
        <v>7.0000000000000007E-2</v>
      </c>
      <c r="AK330" s="32">
        <v>0.15</v>
      </c>
      <c r="AL330" s="31">
        <v>0.19</v>
      </c>
      <c r="AM330" s="31">
        <v>0.06</v>
      </c>
      <c r="AN330" s="31">
        <v>0.11</v>
      </c>
      <c r="AO330" s="32">
        <v>0.43</v>
      </c>
      <c r="AP330" s="31">
        <v>0.03</v>
      </c>
      <c r="AQ330" s="31">
        <v>0.2</v>
      </c>
      <c r="AR330" s="32">
        <v>0.11</v>
      </c>
      <c r="AS330" s="31">
        <v>0.16</v>
      </c>
      <c r="AT330" s="31">
        <v>0.12</v>
      </c>
      <c r="AU330" s="31">
        <v>0.28999999999999998</v>
      </c>
      <c r="AV330" s="31">
        <v>0.13</v>
      </c>
      <c r="AW330" s="32">
        <v>0.3</v>
      </c>
      <c r="AX330" s="31">
        <v>0.12</v>
      </c>
      <c r="AY330" s="32">
        <v>0.16</v>
      </c>
      <c r="AZ330" s="31">
        <v>0.13</v>
      </c>
      <c r="BA330" s="32">
        <v>0.16</v>
      </c>
      <c r="BB330" s="31">
        <v>0.2</v>
      </c>
      <c r="BC330" s="31">
        <v>0.16</v>
      </c>
      <c r="BD330" s="32">
        <v>0.25</v>
      </c>
      <c r="BE330" s="31">
        <v>0.22</v>
      </c>
      <c r="BF330" s="34">
        <v>0.13</v>
      </c>
    </row>
    <row r="331" spans="1:58" ht="24.95" customHeight="1">
      <c r="A331" s="6"/>
      <c r="B331" s="15" t="s">
        <v>251</v>
      </c>
      <c r="C331" s="32">
        <v>0.24</v>
      </c>
      <c r="D331" s="32">
        <v>0.19</v>
      </c>
      <c r="E331" s="31">
        <v>0.22</v>
      </c>
      <c r="F331" s="31">
        <v>0.28999999999999998</v>
      </c>
      <c r="G331" s="32">
        <v>0.26</v>
      </c>
      <c r="H331" s="31">
        <v>0.22</v>
      </c>
      <c r="I331" s="32">
        <v>0.19</v>
      </c>
      <c r="J331" s="31">
        <v>0.2</v>
      </c>
      <c r="K331" s="31">
        <v>0.24</v>
      </c>
      <c r="L331" s="31">
        <v>0.28999999999999998</v>
      </c>
      <c r="M331" s="32">
        <v>0.28000000000000003</v>
      </c>
      <c r="N331" s="31">
        <v>0.15</v>
      </c>
      <c r="O331" s="32">
        <v>0.22</v>
      </c>
      <c r="P331" s="31">
        <v>0.26</v>
      </c>
      <c r="Q331" s="31">
        <v>0.2</v>
      </c>
      <c r="R331" s="31">
        <v>0.28000000000000003</v>
      </c>
      <c r="S331" s="31">
        <v>0.24</v>
      </c>
      <c r="T331" s="31">
        <v>0.23</v>
      </c>
      <c r="U331" s="32">
        <v>0.19</v>
      </c>
      <c r="V331" s="31">
        <v>0.28000000000000003</v>
      </c>
      <c r="W331" s="32">
        <v>0.2</v>
      </c>
      <c r="X331" s="31">
        <v>0.24</v>
      </c>
      <c r="Y331" s="31">
        <v>0.25</v>
      </c>
      <c r="Z331" s="32">
        <v>0.24</v>
      </c>
      <c r="AA331" s="31">
        <v>0.25</v>
      </c>
      <c r="AB331" s="31">
        <v>0.23</v>
      </c>
      <c r="AC331" s="31">
        <v>0.21</v>
      </c>
      <c r="AD331" s="32">
        <v>0.3</v>
      </c>
      <c r="AE331" s="31">
        <v>0.28999999999999998</v>
      </c>
      <c r="AF331" s="31">
        <v>0.12</v>
      </c>
      <c r="AG331" s="31">
        <v>0.19</v>
      </c>
      <c r="AH331" s="32">
        <v>0.28000000000000003</v>
      </c>
      <c r="AI331" s="31">
        <v>0.28999999999999998</v>
      </c>
      <c r="AJ331" s="31">
        <v>0.16</v>
      </c>
      <c r="AK331" s="32">
        <v>0.2</v>
      </c>
      <c r="AL331" s="31">
        <v>0.44</v>
      </c>
      <c r="AM331" s="31">
        <v>0.13</v>
      </c>
      <c r="AN331" s="31">
        <v>0.26</v>
      </c>
      <c r="AO331" s="32">
        <v>0.25</v>
      </c>
      <c r="AP331" s="31">
        <v>0.15</v>
      </c>
      <c r="AQ331" s="31">
        <v>0.28999999999999998</v>
      </c>
      <c r="AR331" s="32">
        <v>0.19</v>
      </c>
      <c r="AS331" s="31">
        <v>0.28999999999999998</v>
      </c>
      <c r="AT331" s="31">
        <v>0.23</v>
      </c>
      <c r="AU331" s="31">
        <v>0.28000000000000003</v>
      </c>
      <c r="AV331" s="31">
        <v>0.18</v>
      </c>
      <c r="AW331" s="32">
        <v>0.3</v>
      </c>
      <c r="AX331" s="31">
        <v>0.21</v>
      </c>
      <c r="AY331" s="32">
        <v>0.24</v>
      </c>
      <c r="AZ331" s="31">
        <v>0.23</v>
      </c>
      <c r="BA331" s="32">
        <v>0.2</v>
      </c>
      <c r="BB331" s="31">
        <v>0.25</v>
      </c>
      <c r="BC331" s="31">
        <v>0.24</v>
      </c>
      <c r="BD331" s="32">
        <v>0.24</v>
      </c>
      <c r="BE331" s="31">
        <v>0.27</v>
      </c>
      <c r="BF331" s="34">
        <v>0.2</v>
      </c>
    </row>
    <row r="332" spans="1:58" ht="24.95" customHeight="1">
      <c r="A332" s="6"/>
      <c r="B332" s="15" t="s">
        <v>252</v>
      </c>
      <c r="C332" s="32">
        <v>0.5</v>
      </c>
      <c r="D332" s="32">
        <v>0.66</v>
      </c>
      <c r="E332" s="31">
        <v>0.49</v>
      </c>
      <c r="F332" s="31">
        <v>0.33</v>
      </c>
      <c r="G332" s="32">
        <v>0.45</v>
      </c>
      <c r="H332" s="31">
        <v>0.53</v>
      </c>
      <c r="I332" s="32">
        <v>0.55000000000000004</v>
      </c>
      <c r="J332" s="31">
        <v>0.63</v>
      </c>
      <c r="K332" s="31">
        <v>0.49</v>
      </c>
      <c r="L332" s="31">
        <v>0.35</v>
      </c>
      <c r="M332" s="32">
        <v>0.43</v>
      </c>
      <c r="N332" s="31">
        <v>0.64</v>
      </c>
      <c r="O332" s="32">
        <v>0.52</v>
      </c>
      <c r="P332" s="31">
        <v>0.51</v>
      </c>
      <c r="Q332" s="31">
        <v>0.46</v>
      </c>
      <c r="R332" s="31">
        <v>0.48</v>
      </c>
      <c r="S332" s="31">
        <v>0.52</v>
      </c>
      <c r="T332" s="31">
        <v>0.47</v>
      </c>
      <c r="U332" s="32">
        <v>0.65</v>
      </c>
      <c r="V332" s="31">
        <v>0.34</v>
      </c>
      <c r="W332" s="32">
        <v>0.56999999999999995</v>
      </c>
      <c r="X332" s="31">
        <v>0.46</v>
      </c>
      <c r="Y332" s="31">
        <v>0.48</v>
      </c>
      <c r="Z332" s="32">
        <v>0.49</v>
      </c>
      <c r="AA332" s="31">
        <v>0.5</v>
      </c>
      <c r="AB332" s="31">
        <v>0.54</v>
      </c>
      <c r="AC332" s="31">
        <v>0.46</v>
      </c>
      <c r="AD332" s="32">
        <v>0.28000000000000003</v>
      </c>
      <c r="AE332" s="31">
        <v>0.5</v>
      </c>
      <c r="AF332" s="31">
        <v>0.77</v>
      </c>
      <c r="AG332" s="31">
        <v>0.65</v>
      </c>
      <c r="AH332" s="32">
        <v>0.28999999999999998</v>
      </c>
      <c r="AI332" s="31">
        <v>0.42</v>
      </c>
      <c r="AJ332" s="31">
        <v>0.71</v>
      </c>
      <c r="AK332" s="32">
        <v>0.57999999999999996</v>
      </c>
      <c r="AL332" s="31">
        <v>0.36</v>
      </c>
      <c r="AM332" s="31">
        <v>0.76</v>
      </c>
      <c r="AN332" s="31">
        <v>0.6</v>
      </c>
      <c r="AO332" s="32">
        <v>0.18</v>
      </c>
      <c r="AP332" s="31">
        <v>0.77</v>
      </c>
      <c r="AQ332" s="31">
        <v>0.44</v>
      </c>
      <c r="AR332" s="32">
        <v>0.62</v>
      </c>
      <c r="AS332" s="31">
        <v>0.45</v>
      </c>
      <c r="AT332" s="31">
        <v>0.56999999999999995</v>
      </c>
      <c r="AU332" s="31">
        <v>0.37</v>
      </c>
      <c r="AV332" s="31">
        <v>0.62</v>
      </c>
      <c r="AW332" s="32">
        <v>0.28999999999999998</v>
      </c>
      <c r="AX332" s="31">
        <v>0.63</v>
      </c>
      <c r="AY332" s="32">
        <v>0.52</v>
      </c>
      <c r="AZ332" s="31">
        <v>0.56999999999999995</v>
      </c>
      <c r="BA332" s="32">
        <v>0.56999999999999995</v>
      </c>
      <c r="BB332" s="31">
        <v>0.48</v>
      </c>
      <c r="BC332" s="31">
        <v>0.55000000000000004</v>
      </c>
      <c r="BD332" s="32">
        <v>0.42</v>
      </c>
      <c r="BE332" s="31">
        <v>0.4</v>
      </c>
      <c r="BF332" s="34">
        <v>0.63</v>
      </c>
    </row>
    <row r="333" spans="1:58" ht="24.95" customHeight="1">
      <c r="A333" s="8"/>
      <c r="B333" s="15" t="s">
        <v>157</v>
      </c>
      <c r="C333" s="39">
        <v>0.03</v>
      </c>
      <c r="D333" s="39">
        <v>0.03</v>
      </c>
      <c r="E333" s="35">
        <v>0.01</v>
      </c>
      <c r="F333" s="35">
        <v>0.04</v>
      </c>
      <c r="G333" s="39">
        <v>0.04</v>
      </c>
      <c r="H333" s="35">
        <v>0.02</v>
      </c>
      <c r="I333" s="39">
        <v>0.01</v>
      </c>
      <c r="J333" s="35">
        <v>0.03</v>
      </c>
      <c r="K333" s="35">
        <v>0.02</v>
      </c>
      <c r="L333" s="35">
        <v>0.04</v>
      </c>
      <c r="M333" s="39">
        <v>0.04</v>
      </c>
      <c r="N333" s="35">
        <v>0.02</v>
      </c>
      <c r="O333" s="39">
        <v>0.01</v>
      </c>
      <c r="P333" s="35">
        <v>0.05</v>
      </c>
      <c r="Q333" s="35">
        <v>0.02</v>
      </c>
      <c r="R333" s="35">
        <v>0.04</v>
      </c>
      <c r="S333" s="35">
        <v>0.03</v>
      </c>
      <c r="T333" s="35">
        <v>0.02</v>
      </c>
      <c r="U333" s="39">
        <v>0.02</v>
      </c>
      <c r="V333" s="35">
        <v>0.04</v>
      </c>
      <c r="W333" s="39">
        <v>0.04</v>
      </c>
      <c r="X333" s="35">
        <v>0.02</v>
      </c>
      <c r="Y333" s="35">
        <v>0.03</v>
      </c>
      <c r="Z333" s="39">
        <v>0.03</v>
      </c>
      <c r="AA333" s="35">
        <v>0.03</v>
      </c>
      <c r="AB333" s="35">
        <v>0.03</v>
      </c>
      <c r="AC333" s="35">
        <v>0.03</v>
      </c>
      <c r="AD333" s="39">
        <v>0.03</v>
      </c>
      <c r="AE333" s="35">
        <v>0.03</v>
      </c>
      <c r="AF333" s="35">
        <v>0.02</v>
      </c>
      <c r="AG333" s="35">
        <v>0.02</v>
      </c>
      <c r="AH333" s="39">
        <v>0.05</v>
      </c>
      <c r="AI333" s="35">
        <v>0.01</v>
      </c>
      <c r="AJ333" s="35">
        <v>0.03</v>
      </c>
      <c r="AK333" s="39">
        <v>0.03</v>
      </c>
      <c r="AL333" s="35">
        <v>0.02</v>
      </c>
      <c r="AM333" s="35">
        <v>0.02</v>
      </c>
      <c r="AN333" s="35">
        <v>0.02</v>
      </c>
      <c r="AO333" s="39">
        <v>0.05</v>
      </c>
      <c r="AP333" s="35">
        <v>0.01</v>
      </c>
      <c r="AQ333" s="35">
        <v>0.02</v>
      </c>
      <c r="AR333" s="39">
        <v>0.02</v>
      </c>
      <c r="AS333" s="35">
        <v>0.04</v>
      </c>
      <c r="AT333" s="35">
        <v>0.03</v>
      </c>
      <c r="AU333" s="35">
        <v>0.02</v>
      </c>
      <c r="AV333" s="35">
        <v>0.01</v>
      </c>
      <c r="AW333" s="39">
        <v>0.05</v>
      </c>
      <c r="AX333" s="35">
        <v>0.01</v>
      </c>
      <c r="AY333" s="39">
        <v>0.03</v>
      </c>
      <c r="AZ333" s="35">
        <v>0.01</v>
      </c>
      <c r="BA333" s="39">
        <v>0.03</v>
      </c>
      <c r="BB333" s="35">
        <v>0.03</v>
      </c>
      <c r="BC333" s="35" t="s">
        <v>152</v>
      </c>
      <c r="BD333" s="39">
        <v>0.03</v>
      </c>
      <c r="BE333" s="35">
        <v>0.03</v>
      </c>
      <c r="BF333" s="38">
        <v>0.02</v>
      </c>
    </row>
    <row r="335" spans="1:58" ht="24.95" customHeight="1">
      <c r="A335" s="1"/>
      <c r="B335" s="1" t="s">
        <v>36</v>
      </c>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row>
    <row r="336" spans="1:58" ht="24.9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row>
    <row r="337" spans="1:58" ht="24.95" customHeight="1">
      <c r="A337" s="2" t="s">
        <v>75</v>
      </c>
      <c r="B337" s="3"/>
      <c r="C337" s="69" t="s">
        <v>74</v>
      </c>
      <c r="D337" s="66" t="s">
        <v>76</v>
      </c>
      <c r="E337" s="68"/>
      <c r="F337" s="67"/>
      <c r="G337" s="66" t="s">
        <v>77</v>
      </c>
      <c r="H337" s="67"/>
      <c r="I337" s="66" t="s">
        <v>78</v>
      </c>
      <c r="J337" s="68"/>
      <c r="K337" s="68"/>
      <c r="L337" s="67"/>
      <c r="M337" s="66" t="s">
        <v>79</v>
      </c>
      <c r="N337" s="67"/>
      <c r="O337" s="66" t="s">
        <v>80</v>
      </c>
      <c r="P337" s="68"/>
      <c r="Q337" s="68"/>
      <c r="R337" s="68"/>
      <c r="S337" s="68"/>
      <c r="T337" s="67"/>
      <c r="U337" s="66" t="s">
        <v>81</v>
      </c>
      <c r="V337" s="67"/>
      <c r="W337" s="66" t="s">
        <v>82</v>
      </c>
      <c r="X337" s="68"/>
      <c r="Y337" s="67"/>
      <c r="Z337" s="66" t="s">
        <v>83</v>
      </c>
      <c r="AA337" s="68"/>
      <c r="AB337" s="68"/>
      <c r="AC337" s="67"/>
      <c r="AD337" s="66" t="s">
        <v>84</v>
      </c>
      <c r="AE337" s="68"/>
      <c r="AF337" s="68"/>
      <c r="AG337" s="67"/>
      <c r="AH337" s="66" t="s">
        <v>85</v>
      </c>
      <c r="AI337" s="68"/>
      <c r="AJ337" s="67"/>
      <c r="AK337" s="66" t="s">
        <v>86</v>
      </c>
      <c r="AL337" s="68"/>
      <c r="AM337" s="68"/>
      <c r="AN337" s="67"/>
      <c r="AO337" s="66" t="s">
        <v>87</v>
      </c>
      <c r="AP337" s="68"/>
      <c r="AQ337" s="67"/>
      <c r="AR337" s="66" t="s">
        <v>88</v>
      </c>
      <c r="AS337" s="68"/>
      <c r="AT337" s="68"/>
      <c r="AU337" s="67"/>
      <c r="AV337" s="65" t="s">
        <v>89</v>
      </c>
      <c r="AW337" s="66" t="s">
        <v>90</v>
      </c>
      <c r="AX337" s="67"/>
      <c r="AY337" s="66" t="s">
        <v>91</v>
      </c>
      <c r="AZ337" s="67"/>
      <c r="BA337" s="66" t="s">
        <v>92</v>
      </c>
      <c r="BB337" s="68"/>
      <c r="BC337" s="67"/>
      <c r="BD337" s="66" t="s">
        <v>93</v>
      </c>
      <c r="BE337" s="68"/>
      <c r="BF337" s="67"/>
    </row>
    <row r="338" spans="1:58" ht="24.95" customHeight="1">
      <c r="A338" s="5"/>
      <c r="B338" s="4"/>
      <c r="C338" s="11" t="s">
        <v>94</v>
      </c>
      <c r="D338" s="11" t="s">
        <v>95</v>
      </c>
      <c r="E338" s="10" t="s">
        <v>96</v>
      </c>
      <c r="F338" s="10" t="s">
        <v>97</v>
      </c>
      <c r="G338" s="11" t="s">
        <v>98</v>
      </c>
      <c r="H338" s="10" t="s">
        <v>99</v>
      </c>
      <c r="I338" s="11" t="s">
        <v>100</v>
      </c>
      <c r="J338" s="10" t="s">
        <v>101</v>
      </c>
      <c r="K338" s="10" t="s">
        <v>102</v>
      </c>
      <c r="L338" s="10" t="s">
        <v>103</v>
      </c>
      <c r="M338" s="11" t="s">
        <v>104</v>
      </c>
      <c r="N338" s="10" t="s">
        <v>105</v>
      </c>
      <c r="O338" s="11" t="s">
        <v>106</v>
      </c>
      <c r="P338" s="10" t="s">
        <v>107</v>
      </c>
      <c r="Q338" s="10" t="s">
        <v>108</v>
      </c>
      <c r="R338" s="10" t="s">
        <v>109</v>
      </c>
      <c r="S338" s="10" t="s">
        <v>110</v>
      </c>
      <c r="T338" s="10" t="s">
        <v>111</v>
      </c>
      <c r="U338" s="11" t="s">
        <v>112</v>
      </c>
      <c r="V338" s="10" t="s">
        <v>113</v>
      </c>
      <c r="W338" s="11" t="s">
        <v>114</v>
      </c>
      <c r="X338" s="10" t="s">
        <v>115</v>
      </c>
      <c r="Y338" s="10" t="s">
        <v>116</v>
      </c>
      <c r="Z338" s="11" t="s">
        <v>117</v>
      </c>
      <c r="AA338" s="10" t="s">
        <v>118</v>
      </c>
      <c r="AB338" s="10" t="s">
        <v>119</v>
      </c>
      <c r="AC338" s="10" t="s">
        <v>120</v>
      </c>
      <c r="AD338" s="11" t="s">
        <v>121</v>
      </c>
      <c r="AE338" s="10" t="s">
        <v>122</v>
      </c>
      <c r="AF338" s="10" t="s">
        <v>123</v>
      </c>
      <c r="AG338" s="10" t="s">
        <v>124</v>
      </c>
      <c r="AH338" s="11" t="s">
        <v>125</v>
      </c>
      <c r="AI338" s="10" t="s">
        <v>126</v>
      </c>
      <c r="AJ338" s="10" t="s">
        <v>127</v>
      </c>
      <c r="AK338" s="11" t="s">
        <v>128</v>
      </c>
      <c r="AL338" s="10" t="s">
        <v>129</v>
      </c>
      <c r="AM338" s="10" t="s">
        <v>130</v>
      </c>
      <c r="AN338" s="10" t="s">
        <v>131</v>
      </c>
      <c r="AO338" s="11" t="s">
        <v>132</v>
      </c>
      <c r="AP338" s="10" t="s">
        <v>133</v>
      </c>
      <c r="AQ338" s="10" t="s">
        <v>134</v>
      </c>
      <c r="AR338" s="11" t="s">
        <v>135</v>
      </c>
      <c r="AS338" s="10" t="s">
        <v>136</v>
      </c>
      <c r="AT338" s="10" t="s">
        <v>137</v>
      </c>
      <c r="AU338" s="10" t="s">
        <v>138</v>
      </c>
      <c r="AV338" s="10" t="s">
        <v>139</v>
      </c>
      <c r="AW338" s="11" t="s">
        <v>140</v>
      </c>
      <c r="AX338" s="10" t="s">
        <v>141</v>
      </c>
      <c r="AY338" s="11" t="s">
        <v>142</v>
      </c>
      <c r="AZ338" s="10" t="s">
        <v>143</v>
      </c>
      <c r="BA338" s="11" t="s">
        <v>144</v>
      </c>
      <c r="BB338" s="10" t="s">
        <v>145</v>
      </c>
      <c r="BC338" s="10" t="s">
        <v>146</v>
      </c>
      <c r="BD338" s="11" t="s">
        <v>147</v>
      </c>
      <c r="BE338" s="10" t="s">
        <v>148</v>
      </c>
      <c r="BF338" s="12" t="s">
        <v>149</v>
      </c>
    </row>
    <row r="339" spans="1:58" ht="24.95" customHeight="1">
      <c r="A339" s="7" t="s">
        <v>36</v>
      </c>
      <c r="B339" s="15" t="s">
        <v>150</v>
      </c>
      <c r="C339" s="17">
        <v>602</v>
      </c>
      <c r="D339" s="17">
        <v>217</v>
      </c>
      <c r="E339" s="16">
        <v>131</v>
      </c>
      <c r="F339" s="16">
        <v>229</v>
      </c>
      <c r="G339" s="17">
        <v>271</v>
      </c>
      <c r="H339" s="16">
        <v>326</v>
      </c>
      <c r="I339" s="17">
        <v>119</v>
      </c>
      <c r="J339" s="16">
        <v>158</v>
      </c>
      <c r="K339" s="16">
        <v>157</v>
      </c>
      <c r="L339" s="16">
        <v>168</v>
      </c>
      <c r="M339" s="17">
        <v>361</v>
      </c>
      <c r="N339" s="16">
        <v>186</v>
      </c>
      <c r="O339" s="17">
        <v>163</v>
      </c>
      <c r="P339" s="16">
        <v>187</v>
      </c>
      <c r="Q339" s="16">
        <v>150</v>
      </c>
      <c r="R339" s="16">
        <v>99</v>
      </c>
      <c r="S339" s="16">
        <v>349</v>
      </c>
      <c r="T339" s="16">
        <v>250</v>
      </c>
      <c r="U339" s="17">
        <v>258</v>
      </c>
      <c r="V339" s="16">
        <v>265</v>
      </c>
      <c r="W339" s="17">
        <v>151</v>
      </c>
      <c r="X339" s="16">
        <v>183</v>
      </c>
      <c r="Y339" s="16">
        <v>268</v>
      </c>
      <c r="Z339" s="17">
        <v>286</v>
      </c>
      <c r="AA339" s="16">
        <v>102</v>
      </c>
      <c r="AB339" s="16">
        <v>125</v>
      </c>
      <c r="AC339" s="16">
        <v>90</v>
      </c>
      <c r="AD339" s="17">
        <v>239</v>
      </c>
      <c r="AE339" s="16">
        <v>160</v>
      </c>
      <c r="AF339" s="16">
        <v>194</v>
      </c>
      <c r="AG339" s="16">
        <v>353</v>
      </c>
      <c r="AH339" s="17">
        <v>171</v>
      </c>
      <c r="AI339" s="16">
        <v>161</v>
      </c>
      <c r="AJ339" s="16">
        <v>256</v>
      </c>
      <c r="AK339" s="17">
        <v>423</v>
      </c>
      <c r="AL339" s="16">
        <v>177</v>
      </c>
      <c r="AM339" s="16">
        <v>235</v>
      </c>
      <c r="AN339" s="16">
        <v>385</v>
      </c>
      <c r="AO339" s="17">
        <v>102</v>
      </c>
      <c r="AP339" s="16">
        <v>190</v>
      </c>
      <c r="AQ339" s="16">
        <v>258</v>
      </c>
      <c r="AR339" s="17">
        <v>253</v>
      </c>
      <c r="AS339" s="16">
        <v>126</v>
      </c>
      <c r="AT339" s="16">
        <v>379</v>
      </c>
      <c r="AU339" s="16">
        <v>179</v>
      </c>
      <c r="AV339" s="16">
        <v>270</v>
      </c>
      <c r="AW339" s="17">
        <v>220</v>
      </c>
      <c r="AX339" s="16">
        <v>316</v>
      </c>
      <c r="AY339" s="17">
        <v>495</v>
      </c>
      <c r="AZ339" s="16">
        <v>177</v>
      </c>
      <c r="BA339" s="17">
        <v>144</v>
      </c>
      <c r="BB339" s="16">
        <v>451</v>
      </c>
      <c r="BC339" s="16">
        <v>48</v>
      </c>
      <c r="BD339" s="17">
        <v>138</v>
      </c>
      <c r="BE339" s="16">
        <v>211</v>
      </c>
      <c r="BF339" s="18">
        <v>235</v>
      </c>
    </row>
    <row r="340" spans="1:58" ht="24.95" customHeight="1">
      <c r="A340" s="6"/>
      <c r="B340" s="15"/>
      <c r="C340" s="23"/>
      <c r="D340" s="23"/>
      <c r="E340" s="22"/>
      <c r="F340" s="22"/>
      <c r="G340" s="23"/>
      <c r="H340" s="22"/>
      <c r="I340" s="23"/>
      <c r="J340" s="22"/>
      <c r="K340" s="22"/>
      <c r="L340" s="22"/>
      <c r="M340" s="23"/>
      <c r="N340" s="22"/>
      <c r="O340" s="23"/>
      <c r="P340" s="22"/>
      <c r="Q340" s="22"/>
      <c r="R340" s="22"/>
      <c r="S340" s="22"/>
      <c r="T340" s="22"/>
      <c r="U340" s="23"/>
      <c r="V340" s="22"/>
      <c r="W340" s="23"/>
      <c r="X340" s="22"/>
      <c r="Y340" s="22"/>
      <c r="Z340" s="23"/>
      <c r="AA340" s="22"/>
      <c r="AB340" s="22"/>
      <c r="AC340" s="22"/>
      <c r="AD340" s="23"/>
      <c r="AE340" s="22"/>
      <c r="AF340" s="22"/>
      <c r="AG340" s="22"/>
      <c r="AH340" s="23"/>
      <c r="AI340" s="22"/>
      <c r="AJ340" s="22"/>
      <c r="AK340" s="23"/>
      <c r="AL340" s="22"/>
      <c r="AM340" s="22"/>
      <c r="AN340" s="22"/>
      <c r="AO340" s="23"/>
      <c r="AP340" s="22"/>
      <c r="AQ340" s="22"/>
      <c r="AR340" s="23"/>
      <c r="AS340" s="22"/>
      <c r="AT340" s="22"/>
      <c r="AU340" s="22"/>
      <c r="AV340" s="22"/>
      <c r="AW340" s="23"/>
      <c r="AX340" s="22"/>
      <c r="AY340" s="23"/>
      <c r="AZ340" s="22"/>
      <c r="BA340" s="23"/>
      <c r="BB340" s="22"/>
      <c r="BC340" s="22"/>
      <c r="BD340" s="23"/>
      <c r="BE340" s="22"/>
      <c r="BF340" s="25"/>
    </row>
    <row r="341" spans="1:58" ht="24.95" customHeight="1">
      <c r="A341" s="6"/>
      <c r="B341" s="15" t="s">
        <v>246</v>
      </c>
      <c r="C341" s="49">
        <v>0.17</v>
      </c>
      <c r="D341" s="49">
        <v>0.08</v>
      </c>
      <c r="E341" s="50">
        <v>0.21</v>
      </c>
      <c r="F341" s="50">
        <v>0.24</v>
      </c>
      <c r="G341" s="49">
        <v>0.2</v>
      </c>
      <c r="H341" s="50">
        <v>0.15</v>
      </c>
      <c r="I341" s="49">
        <v>0.22</v>
      </c>
      <c r="J341" s="50">
        <v>0.14000000000000001</v>
      </c>
      <c r="K341" s="50">
        <v>0.19</v>
      </c>
      <c r="L341" s="50">
        <v>0.15</v>
      </c>
      <c r="M341" s="49">
        <v>0.18</v>
      </c>
      <c r="N341" s="50">
        <v>0.16</v>
      </c>
      <c r="O341" s="49">
        <v>0.22</v>
      </c>
      <c r="P341" s="50">
        <v>0.13</v>
      </c>
      <c r="Q341" s="50">
        <v>0.19</v>
      </c>
      <c r="R341" s="50">
        <v>0.14000000000000001</v>
      </c>
      <c r="S341" s="50">
        <v>0.17</v>
      </c>
      <c r="T341" s="50">
        <v>0.17</v>
      </c>
      <c r="U341" s="49">
        <v>0.11</v>
      </c>
      <c r="V341" s="50">
        <v>0.23</v>
      </c>
      <c r="W341" s="49">
        <v>0.13</v>
      </c>
      <c r="X341" s="50">
        <v>0.13</v>
      </c>
      <c r="Y341" s="50">
        <v>0.22</v>
      </c>
      <c r="Z341" s="49">
        <v>0.12</v>
      </c>
      <c r="AA341" s="50">
        <v>0.28000000000000003</v>
      </c>
      <c r="AB341" s="50">
        <v>0.15</v>
      </c>
      <c r="AC341" s="50">
        <v>0.23</v>
      </c>
      <c r="AD341" s="49">
        <v>0.25</v>
      </c>
      <c r="AE341" s="50">
        <v>0.13</v>
      </c>
      <c r="AF341" s="50">
        <v>0.11</v>
      </c>
      <c r="AG341" s="50">
        <v>0.12</v>
      </c>
      <c r="AH341" s="49">
        <v>0.2</v>
      </c>
      <c r="AI341" s="50">
        <v>0.19</v>
      </c>
      <c r="AJ341" s="50">
        <v>0.13</v>
      </c>
      <c r="AK341" s="49">
        <v>0.14000000000000001</v>
      </c>
      <c r="AL341" s="22" t="s">
        <v>152</v>
      </c>
      <c r="AM341" s="22" t="s">
        <v>152</v>
      </c>
      <c r="AN341" s="22" t="s">
        <v>152</v>
      </c>
      <c r="AO341" s="49">
        <v>0.37</v>
      </c>
      <c r="AP341" s="50">
        <v>0.08</v>
      </c>
      <c r="AQ341" s="50">
        <v>0.18</v>
      </c>
      <c r="AR341" s="49">
        <v>0.12</v>
      </c>
      <c r="AS341" s="50">
        <v>0.17</v>
      </c>
      <c r="AT341" s="50">
        <v>0.13</v>
      </c>
      <c r="AU341" s="50">
        <v>0.22</v>
      </c>
      <c r="AV341" s="50">
        <v>0.14000000000000001</v>
      </c>
      <c r="AW341" s="49">
        <v>0.28000000000000003</v>
      </c>
      <c r="AX341" s="50">
        <v>0.11</v>
      </c>
      <c r="AY341" s="49">
        <v>0.16</v>
      </c>
      <c r="AZ341" s="50">
        <v>0.11</v>
      </c>
      <c r="BA341" s="49">
        <v>0.21</v>
      </c>
      <c r="BB341" s="50">
        <v>0.16</v>
      </c>
      <c r="BC341" s="50">
        <v>0.22</v>
      </c>
      <c r="BD341" s="49">
        <v>0.16</v>
      </c>
      <c r="BE341" s="50">
        <v>0.22</v>
      </c>
      <c r="BF341" s="51">
        <v>0.14000000000000001</v>
      </c>
    </row>
    <row r="342" spans="1:58" ht="24.95" customHeight="1">
      <c r="A342" s="6"/>
      <c r="B342" s="15" t="s">
        <v>247</v>
      </c>
      <c r="C342" s="49">
        <v>0.68</v>
      </c>
      <c r="D342" s="49">
        <v>0.82</v>
      </c>
      <c r="E342" s="50">
        <v>0.65</v>
      </c>
      <c r="F342" s="50">
        <v>0.56000000000000005</v>
      </c>
      <c r="G342" s="49">
        <v>0.62</v>
      </c>
      <c r="H342" s="50">
        <v>0.74</v>
      </c>
      <c r="I342" s="49">
        <v>0.63</v>
      </c>
      <c r="J342" s="50">
        <v>0.72</v>
      </c>
      <c r="K342" s="50">
        <v>0.68</v>
      </c>
      <c r="L342" s="50">
        <v>0.69</v>
      </c>
      <c r="M342" s="49">
        <v>0.66</v>
      </c>
      <c r="N342" s="50">
        <v>0.75</v>
      </c>
      <c r="O342" s="49">
        <v>0.64</v>
      </c>
      <c r="P342" s="50">
        <v>0.72</v>
      </c>
      <c r="Q342" s="50">
        <v>0.66</v>
      </c>
      <c r="R342" s="50">
        <v>0.72</v>
      </c>
      <c r="S342" s="50">
        <v>0.68</v>
      </c>
      <c r="T342" s="50">
        <v>0.68</v>
      </c>
      <c r="U342" s="49">
        <v>0.81</v>
      </c>
      <c r="V342" s="50">
        <v>0.57999999999999996</v>
      </c>
      <c r="W342" s="49">
        <v>0.69</v>
      </c>
      <c r="X342" s="50">
        <v>0.72</v>
      </c>
      <c r="Y342" s="50">
        <v>0.65</v>
      </c>
      <c r="Z342" s="49">
        <v>0.71</v>
      </c>
      <c r="AA342" s="50">
        <v>0.61</v>
      </c>
      <c r="AB342" s="50">
        <v>0.69</v>
      </c>
      <c r="AC342" s="50">
        <v>0.67</v>
      </c>
      <c r="AD342" s="49">
        <v>0.54</v>
      </c>
      <c r="AE342" s="50">
        <v>0.8</v>
      </c>
      <c r="AF342" s="50">
        <v>0.79</v>
      </c>
      <c r="AG342" s="50">
        <v>0.79</v>
      </c>
      <c r="AH342" s="49">
        <v>0.59</v>
      </c>
      <c r="AI342" s="50">
        <v>0.72</v>
      </c>
      <c r="AJ342" s="50">
        <v>0.74</v>
      </c>
      <c r="AK342" s="49">
        <v>0.72</v>
      </c>
      <c r="AL342" s="50">
        <v>1</v>
      </c>
      <c r="AM342" s="50">
        <v>1</v>
      </c>
      <c r="AN342" s="50">
        <v>1</v>
      </c>
      <c r="AO342" s="49">
        <v>0.52</v>
      </c>
      <c r="AP342" s="50">
        <v>0.86</v>
      </c>
      <c r="AQ342" s="50">
        <v>0.67</v>
      </c>
      <c r="AR342" s="49">
        <v>0.75</v>
      </c>
      <c r="AS342" s="50">
        <v>0.74</v>
      </c>
      <c r="AT342" s="50">
        <v>0.75</v>
      </c>
      <c r="AU342" s="50">
        <v>0.6</v>
      </c>
      <c r="AV342" s="50">
        <v>0.75</v>
      </c>
      <c r="AW342" s="49">
        <v>0.54</v>
      </c>
      <c r="AX342" s="50">
        <v>0.79</v>
      </c>
      <c r="AY342" s="49">
        <v>0.71</v>
      </c>
      <c r="AZ342" s="50">
        <v>0.81</v>
      </c>
      <c r="BA342" s="49">
        <v>0.73</v>
      </c>
      <c r="BB342" s="50">
        <v>0.67</v>
      </c>
      <c r="BC342" s="50">
        <v>0.74</v>
      </c>
      <c r="BD342" s="49">
        <v>0.6</v>
      </c>
      <c r="BE342" s="50">
        <v>0.63</v>
      </c>
      <c r="BF342" s="51">
        <v>0.79</v>
      </c>
    </row>
    <row r="343" spans="1:58" ht="24.95" customHeight="1">
      <c r="A343" s="6"/>
      <c r="B343" s="15" t="s">
        <v>248</v>
      </c>
      <c r="C343" s="49">
        <v>-0.51</v>
      </c>
      <c r="D343" s="49">
        <v>-0.74</v>
      </c>
      <c r="E343" s="50">
        <v>-0.44</v>
      </c>
      <c r="F343" s="50">
        <v>-0.32</v>
      </c>
      <c r="G343" s="49">
        <v>-0.42</v>
      </c>
      <c r="H343" s="50">
        <v>-0.59</v>
      </c>
      <c r="I343" s="49">
        <v>-0.42</v>
      </c>
      <c r="J343" s="50">
        <v>-0.57999999999999996</v>
      </c>
      <c r="K343" s="50">
        <v>-0.49</v>
      </c>
      <c r="L343" s="50">
        <v>-0.54</v>
      </c>
      <c r="M343" s="49">
        <v>-0.48</v>
      </c>
      <c r="N343" s="50">
        <v>-0.59</v>
      </c>
      <c r="O343" s="49">
        <v>-0.42</v>
      </c>
      <c r="P343" s="50">
        <v>-0.59</v>
      </c>
      <c r="Q343" s="50">
        <v>-0.47</v>
      </c>
      <c r="R343" s="50">
        <v>-0.57999999999999996</v>
      </c>
      <c r="S343" s="50">
        <v>-0.51</v>
      </c>
      <c r="T343" s="50">
        <v>-0.51</v>
      </c>
      <c r="U343" s="49">
        <v>-0.7</v>
      </c>
      <c r="V343" s="50">
        <v>-0.34</v>
      </c>
      <c r="W343" s="49">
        <v>-0.56000000000000005</v>
      </c>
      <c r="X343" s="50">
        <v>-0.6</v>
      </c>
      <c r="Y343" s="50">
        <v>-0.43</v>
      </c>
      <c r="Z343" s="49">
        <v>-0.59</v>
      </c>
      <c r="AA343" s="50">
        <v>-0.33</v>
      </c>
      <c r="AB343" s="50">
        <v>-0.55000000000000004</v>
      </c>
      <c r="AC343" s="50">
        <v>-0.43</v>
      </c>
      <c r="AD343" s="49">
        <v>-0.28999999999999998</v>
      </c>
      <c r="AE343" s="50">
        <v>-0.67</v>
      </c>
      <c r="AF343" s="50">
        <v>-0.68</v>
      </c>
      <c r="AG343" s="50">
        <v>-0.67</v>
      </c>
      <c r="AH343" s="49">
        <v>-0.39</v>
      </c>
      <c r="AI343" s="50">
        <v>-0.53</v>
      </c>
      <c r="AJ343" s="50">
        <v>-0.61</v>
      </c>
      <c r="AK343" s="49">
        <v>-0.57999999999999996</v>
      </c>
      <c r="AL343" s="50">
        <v>-1</v>
      </c>
      <c r="AM343" s="50">
        <v>-1</v>
      </c>
      <c r="AN343" s="50">
        <v>-1</v>
      </c>
      <c r="AO343" s="49">
        <v>-0.16</v>
      </c>
      <c r="AP343" s="50">
        <v>-0.78</v>
      </c>
      <c r="AQ343" s="50">
        <v>-0.49</v>
      </c>
      <c r="AR343" s="49">
        <v>-0.63</v>
      </c>
      <c r="AS343" s="50">
        <v>-0.56999999999999995</v>
      </c>
      <c r="AT343" s="50">
        <v>-0.61</v>
      </c>
      <c r="AU343" s="50">
        <v>-0.38</v>
      </c>
      <c r="AV343" s="50">
        <v>-0.61</v>
      </c>
      <c r="AW343" s="49">
        <v>-0.26</v>
      </c>
      <c r="AX343" s="50">
        <v>-0.68</v>
      </c>
      <c r="AY343" s="49">
        <v>-0.55000000000000004</v>
      </c>
      <c r="AZ343" s="50">
        <v>-0.7</v>
      </c>
      <c r="BA343" s="49">
        <v>-0.53</v>
      </c>
      <c r="BB343" s="50">
        <v>-0.51</v>
      </c>
      <c r="BC343" s="50">
        <v>-0.52</v>
      </c>
      <c r="BD343" s="49">
        <v>-0.43</v>
      </c>
      <c r="BE343" s="50">
        <v>-0.41</v>
      </c>
      <c r="BF343" s="51">
        <v>-0.64</v>
      </c>
    </row>
    <row r="344" spans="1:58" ht="24.95" customHeight="1">
      <c r="A344" s="6"/>
      <c r="B344" s="15" t="s">
        <v>249</v>
      </c>
      <c r="C344" s="32">
        <v>0.04</v>
      </c>
      <c r="D344" s="32">
        <v>0.02</v>
      </c>
      <c r="E344" s="31">
        <v>0.05</v>
      </c>
      <c r="F344" s="31">
        <v>0.05</v>
      </c>
      <c r="G344" s="32">
        <v>0.04</v>
      </c>
      <c r="H344" s="31">
        <v>0.04</v>
      </c>
      <c r="I344" s="32">
        <v>0.04</v>
      </c>
      <c r="J344" s="31">
        <v>0.02</v>
      </c>
      <c r="K344" s="31">
        <v>7.0000000000000007E-2</v>
      </c>
      <c r="L344" s="31">
        <v>0.03</v>
      </c>
      <c r="M344" s="32">
        <v>0.03</v>
      </c>
      <c r="N344" s="31">
        <v>0.05</v>
      </c>
      <c r="O344" s="32">
        <v>0.04</v>
      </c>
      <c r="P344" s="31">
        <v>0.03</v>
      </c>
      <c r="Q344" s="31">
        <v>0.05</v>
      </c>
      <c r="R344" s="31">
        <v>0.03</v>
      </c>
      <c r="S344" s="31">
        <v>0.03</v>
      </c>
      <c r="T344" s="31">
        <v>0.04</v>
      </c>
      <c r="U344" s="32">
        <v>0.03</v>
      </c>
      <c r="V344" s="31">
        <v>0.03</v>
      </c>
      <c r="W344" s="32">
        <v>0.02</v>
      </c>
      <c r="X344" s="31">
        <v>0.02</v>
      </c>
      <c r="Y344" s="31">
        <v>0.06</v>
      </c>
      <c r="Z344" s="32">
        <v>0.02</v>
      </c>
      <c r="AA344" s="31">
        <v>0.1</v>
      </c>
      <c r="AB344" s="31">
        <v>0.03</v>
      </c>
      <c r="AC344" s="31">
        <v>0.02</v>
      </c>
      <c r="AD344" s="32">
        <v>0.04</v>
      </c>
      <c r="AE344" s="31">
        <v>0.03</v>
      </c>
      <c r="AF344" s="31">
        <v>0.04</v>
      </c>
      <c r="AG344" s="31">
        <v>0.04</v>
      </c>
      <c r="AH344" s="32">
        <v>0.05</v>
      </c>
      <c r="AI344" s="31">
        <v>0.02</v>
      </c>
      <c r="AJ344" s="31">
        <v>0.03</v>
      </c>
      <c r="AK344" s="32">
        <v>0.03</v>
      </c>
      <c r="AL344" s="31" t="s">
        <v>152</v>
      </c>
      <c r="AM344" s="31" t="s">
        <v>152</v>
      </c>
      <c r="AN344" s="31" t="s">
        <v>152</v>
      </c>
      <c r="AO344" s="32">
        <v>7.0000000000000007E-2</v>
      </c>
      <c r="AP344" s="31">
        <v>0.04</v>
      </c>
      <c r="AQ344" s="31">
        <v>0.03</v>
      </c>
      <c r="AR344" s="32">
        <v>0.06</v>
      </c>
      <c r="AS344" s="31">
        <v>0.01</v>
      </c>
      <c r="AT344" s="31">
        <v>0.04</v>
      </c>
      <c r="AU344" s="31">
        <v>0.02</v>
      </c>
      <c r="AV344" s="31">
        <v>0.05</v>
      </c>
      <c r="AW344" s="32">
        <v>0.05</v>
      </c>
      <c r="AX344" s="31">
        <v>0.03</v>
      </c>
      <c r="AY344" s="32">
        <v>0.04</v>
      </c>
      <c r="AZ344" s="31">
        <v>0.04</v>
      </c>
      <c r="BA344" s="32">
        <v>0.04</v>
      </c>
      <c r="BB344" s="31">
        <v>0.04</v>
      </c>
      <c r="BC344" s="31">
        <v>0.02</v>
      </c>
      <c r="BD344" s="32">
        <v>0.04</v>
      </c>
      <c r="BE344" s="31">
        <v>0.05</v>
      </c>
      <c r="BF344" s="34">
        <v>0.03</v>
      </c>
    </row>
    <row r="345" spans="1:58" ht="24.95" customHeight="1">
      <c r="A345" s="6"/>
      <c r="B345" s="15" t="s">
        <v>250</v>
      </c>
      <c r="C345" s="32">
        <v>0.13</v>
      </c>
      <c r="D345" s="32">
        <v>0.06</v>
      </c>
      <c r="E345" s="31">
        <v>0.16</v>
      </c>
      <c r="F345" s="31">
        <v>0.19</v>
      </c>
      <c r="G345" s="32">
        <v>0.16</v>
      </c>
      <c r="H345" s="31">
        <v>0.11</v>
      </c>
      <c r="I345" s="32">
        <v>0.18</v>
      </c>
      <c r="J345" s="31">
        <v>0.12</v>
      </c>
      <c r="K345" s="31">
        <v>0.12</v>
      </c>
      <c r="L345" s="31">
        <v>0.13</v>
      </c>
      <c r="M345" s="32">
        <v>0.15</v>
      </c>
      <c r="N345" s="31">
        <v>0.11</v>
      </c>
      <c r="O345" s="32">
        <v>0.18</v>
      </c>
      <c r="P345" s="31">
        <v>0.1</v>
      </c>
      <c r="Q345" s="31">
        <v>0.14000000000000001</v>
      </c>
      <c r="R345" s="31">
        <v>0.11</v>
      </c>
      <c r="S345" s="31">
        <v>0.14000000000000001</v>
      </c>
      <c r="T345" s="31">
        <v>0.13</v>
      </c>
      <c r="U345" s="32">
        <v>0.08</v>
      </c>
      <c r="V345" s="31">
        <v>0.2</v>
      </c>
      <c r="W345" s="32">
        <v>0.11</v>
      </c>
      <c r="X345" s="31">
        <v>0.1</v>
      </c>
      <c r="Y345" s="31">
        <v>0.16</v>
      </c>
      <c r="Z345" s="32">
        <v>0.1</v>
      </c>
      <c r="AA345" s="31">
        <v>0.18</v>
      </c>
      <c r="AB345" s="31">
        <v>0.11</v>
      </c>
      <c r="AC345" s="31">
        <v>0.21</v>
      </c>
      <c r="AD345" s="32">
        <v>0.21</v>
      </c>
      <c r="AE345" s="31">
        <v>0.09</v>
      </c>
      <c r="AF345" s="31">
        <v>7.0000000000000007E-2</v>
      </c>
      <c r="AG345" s="31">
        <v>0.08</v>
      </c>
      <c r="AH345" s="32">
        <v>0.15</v>
      </c>
      <c r="AI345" s="31">
        <v>0.17</v>
      </c>
      <c r="AJ345" s="31">
        <v>0.1</v>
      </c>
      <c r="AK345" s="32">
        <v>0.11</v>
      </c>
      <c r="AL345" s="31" t="s">
        <v>152</v>
      </c>
      <c r="AM345" s="31" t="s">
        <v>152</v>
      </c>
      <c r="AN345" s="31" t="s">
        <v>152</v>
      </c>
      <c r="AO345" s="32">
        <v>0.3</v>
      </c>
      <c r="AP345" s="31">
        <v>0.05</v>
      </c>
      <c r="AQ345" s="31">
        <v>0.15</v>
      </c>
      <c r="AR345" s="32">
        <v>0.06</v>
      </c>
      <c r="AS345" s="31">
        <v>0.16</v>
      </c>
      <c r="AT345" s="31">
        <v>0.09</v>
      </c>
      <c r="AU345" s="31">
        <v>0.21</v>
      </c>
      <c r="AV345" s="31">
        <v>0.1</v>
      </c>
      <c r="AW345" s="32">
        <v>0.23</v>
      </c>
      <c r="AX345" s="31">
        <v>0.08</v>
      </c>
      <c r="AY345" s="32">
        <v>0.12</v>
      </c>
      <c r="AZ345" s="31">
        <v>7.0000000000000007E-2</v>
      </c>
      <c r="BA345" s="32">
        <v>0.17</v>
      </c>
      <c r="BB345" s="31">
        <v>0.12</v>
      </c>
      <c r="BC345" s="31">
        <v>0.19</v>
      </c>
      <c r="BD345" s="32">
        <v>0.13</v>
      </c>
      <c r="BE345" s="31">
        <v>0.17</v>
      </c>
      <c r="BF345" s="34">
        <v>0.11</v>
      </c>
    </row>
    <row r="346" spans="1:58" ht="24.95" customHeight="1">
      <c r="A346" s="6"/>
      <c r="B346" s="15" t="s">
        <v>251</v>
      </c>
      <c r="C346" s="32">
        <v>0.28999999999999998</v>
      </c>
      <c r="D346" s="32">
        <v>0.28000000000000003</v>
      </c>
      <c r="E346" s="31">
        <v>0.33</v>
      </c>
      <c r="F346" s="31">
        <v>0.3</v>
      </c>
      <c r="G346" s="32">
        <v>0.3</v>
      </c>
      <c r="H346" s="31">
        <v>0.28999999999999998</v>
      </c>
      <c r="I346" s="32">
        <v>0.23</v>
      </c>
      <c r="J346" s="31">
        <v>0.25</v>
      </c>
      <c r="K346" s="31">
        <v>0.28999999999999998</v>
      </c>
      <c r="L346" s="31">
        <v>0.39</v>
      </c>
      <c r="M346" s="32">
        <v>0.31</v>
      </c>
      <c r="N346" s="31">
        <v>0.26</v>
      </c>
      <c r="O346" s="32">
        <v>0.24</v>
      </c>
      <c r="P346" s="31">
        <v>0.28000000000000003</v>
      </c>
      <c r="Q346" s="31">
        <v>0.34</v>
      </c>
      <c r="R346" s="31">
        <v>0.33</v>
      </c>
      <c r="S346" s="31">
        <v>0.26</v>
      </c>
      <c r="T346" s="31">
        <v>0.33</v>
      </c>
      <c r="U346" s="32">
        <v>0.28999999999999998</v>
      </c>
      <c r="V346" s="31">
        <v>0.28999999999999998</v>
      </c>
      <c r="W346" s="32">
        <v>0.25</v>
      </c>
      <c r="X346" s="31">
        <v>0.35</v>
      </c>
      <c r="Y346" s="31">
        <v>0.27</v>
      </c>
      <c r="Z346" s="32">
        <v>0.33</v>
      </c>
      <c r="AA346" s="31">
        <v>0.24</v>
      </c>
      <c r="AB346" s="31">
        <v>0.3</v>
      </c>
      <c r="AC346" s="31">
        <v>0.24</v>
      </c>
      <c r="AD346" s="32">
        <v>0.34</v>
      </c>
      <c r="AE346" s="31">
        <v>0.41</v>
      </c>
      <c r="AF346" s="31">
        <v>0.16</v>
      </c>
      <c r="AG346" s="31">
        <v>0.27</v>
      </c>
      <c r="AH346" s="32">
        <v>0.36</v>
      </c>
      <c r="AI346" s="31">
        <v>0.37</v>
      </c>
      <c r="AJ346" s="31">
        <v>0.2</v>
      </c>
      <c r="AK346" s="32">
        <v>0.25</v>
      </c>
      <c r="AL346" s="31">
        <v>1</v>
      </c>
      <c r="AM346" s="31" t="s">
        <v>152</v>
      </c>
      <c r="AN346" s="31">
        <v>0.42</v>
      </c>
      <c r="AO346" s="32">
        <v>0.35</v>
      </c>
      <c r="AP346" s="31">
        <v>0.23</v>
      </c>
      <c r="AQ346" s="31">
        <v>0.36</v>
      </c>
      <c r="AR346" s="32">
        <v>0.27</v>
      </c>
      <c r="AS346" s="31">
        <v>0.34</v>
      </c>
      <c r="AT346" s="31">
        <v>0.28999999999999998</v>
      </c>
      <c r="AU346" s="31">
        <v>0.3</v>
      </c>
      <c r="AV346" s="31">
        <v>0.28999999999999998</v>
      </c>
      <c r="AW346" s="32">
        <v>0.3</v>
      </c>
      <c r="AX346" s="31">
        <v>0.3</v>
      </c>
      <c r="AY346" s="32">
        <v>0.28999999999999998</v>
      </c>
      <c r="AZ346" s="31">
        <v>0.33</v>
      </c>
      <c r="BA346" s="32">
        <v>0.27</v>
      </c>
      <c r="BB346" s="31">
        <v>0.3</v>
      </c>
      <c r="BC346" s="31">
        <v>0.21</v>
      </c>
      <c r="BD346" s="32">
        <v>0.31</v>
      </c>
      <c r="BE346" s="31">
        <v>0.31</v>
      </c>
      <c r="BF346" s="34">
        <v>0.26</v>
      </c>
    </row>
    <row r="347" spans="1:58" ht="24.95" customHeight="1">
      <c r="A347" s="6"/>
      <c r="B347" s="15" t="s">
        <v>252</v>
      </c>
      <c r="C347" s="32">
        <v>0.39</v>
      </c>
      <c r="D347" s="32">
        <v>0.54</v>
      </c>
      <c r="E347" s="31">
        <v>0.32</v>
      </c>
      <c r="F347" s="31">
        <v>0.26</v>
      </c>
      <c r="G347" s="32">
        <v>0.32</v>
      </c>
      <c r="H347" s="31">
        <v>0.44</v>
      </c>
      <c r="I347" s="32">
        <v>0.41</v>
      </c>
      <c r="J347" s="31">
        <v>0.47</v>
      </c>
      <c r="K347" s="31">
        <v>0.39</v>
      </c>
      <c r="L347" s="31">
        <v>0.3</v>
      </c>
      <c r="M347" s="32">
        <v>0.34</v>
      </c>
      <c r="N347" s="31">
        <v>0.5</v>
      </c>
      <c r="O347" s="32">
        <v>0.4</v>
      </c>
      <c r="P347" s="31">
        <v>0.44</v>
      </c>
      <c r="Q347" s="31">
        <v>0.32</v>
      </c>
      <c r="R347" s="31">
        <v>0.4</v>
      </c>
      <c r="S347" s="31">
        <v>0.42</v>
      </c>
      <c r="T347" s="31">
        <v>0.35</v>
      </c>
      <c r="U347" s="32">
        <v>0.52</v>
      </c>
      <c r="V347" s="31">
        <v>0.28999999999999998</v>
      </c>
      <c r="W347" s="32">
        <v>0.44</v>
      </c>
      <c r="X347" s="31">
        <v>0.37</v>
      </c>
      <c r="Y347" s="31">
        <v>0.38</v>
      </c>
      <c r="Z347" s="32">
        <v>0.39</v>
      </c>
      <c r="AA347" s="31">
        <v>0.37</v>
      </c>
      <c r="AB347" s="31">
        <v>0.39</v>
      </c>
      <c r="AC347" s="31">
        <v>0.43</v>
      </c>
      <c r="AD347" s="32">
        <v>0.2</v>
      </c>
      <c r="AE347" s="31">
        <v>0.39</v>
      </c>
      <c r="AF347" s="31">
        <v>0.63</v>
      </c>
      <c r="AG347" s="31">
        <v>0.52</v>
      </c>
      <c r="AH347" s="32">
        <v>0.24</v>
      </c>
      <c r="AI347" s="31">
        <v>0.35</v>
      </c>
      <c r="AJ347" s="31">
        <v>0.54</v>
      </c>
      <c r="AK347" s="32">
        <v>0.47</v>
      </c>
      <c r="AL347" s="31" t="s">
        <v>152</v>
      </c>
      <c r="AM347" s="31">
        <v>1</v>
      </c>
      <c r="AN347" s="31">
        <v>0.57999999999999996</v>
      </c>
      <c r="AO347" s="32">
        <v>0.18</v>
      </c>
      <c r="AP347" s="31">
        <v>0.63</v>
      </c>
      <c r="AQ347" s="31">
        <v>0.31</v>
      </c>
      <c r="AR347" s="32">
        <v>0.48</v>
      </c>
      <c r="AS347" s="31">
        <v>0.39</v>
      </c>
      <c r="AT347" s="31">
        <v>0.45</v>
      </c>
      <c r="AU347" s="31">
        <v>0.31</v>
      </c>
      <c r="AV347" s="31">
        <v>0.46</v>
      </c>
      <c r="AW347" s="32">
        <v>0.24</v>
      </c>
      <c r="AX347" s="31">
        <v>0.48</v>
      </c>
      <c r="AY347" s="32">
        <v>0.42</v>
      </c>
      <c r="AZ347" s="31">
        <v>0.48</v>
      </c>
      <c r="BA347" s="32">
        <v>0.46</v>
      </c>
      <c r="BB347" s="31">
        <v>0.37</v>
      </c>
      <c r="BC347" s="31">
        <v>0.53</v>
      </c>
      <c r="BD347" s="32">
        <v>0.28999999999999998</v>
      </c>
      <c r="BE347" s="31">
        <v>0.31</v>
      </c>
      <c r="BF347" s="34">
        <v>0.53</v>
      </c>
    </row>
    <row r="348" spans="1:58" ht="24.95" customHeight="1">
      <c r="A348" s="8"/>
      <c r="B348" s="15" t="s">
        <v>157</v>
      </c>
      <c r="C348" s="39">
        <v>0.14000000000000001</v>
      </c>
      <c r="D348" s="39">
        <v>0.1</v>
      </c>
      <c r="E348" s="35">
        <v>0.14000000000000001</v>
      </c>
      <c r="F348" s="35">
        <v>0.2</v>
      </c>
      <c r="G348" s="39">
        <v>0.18</v>
      </c>
      <c r="H348" s="35">
        <v>0.12</v>
      </c>
      <c r="I348" s="39">
        <v>0.15</v>
      </c>
      <c r="J348" s="35">
        <v>0.14000000000000001</v>
      </c>
      <c r="K348" s="35">
        <v>0.13</v>
      </c>
      <c r="L348" s="35">
        <v>0.16</v>
      </c>
      <c r="M348" s="39">
        <v>0.16</v>
      </c>
      <c r="N348" s="35">
        <v>0.09</v>
      </c>
      <c r="O348" s="39">
        <v>0.14000000000000001</v>
      </c>
      <c r="P348" s="35">
        <v>0.14000000000000001</v>
      </c>
      <c r="Q348" s="35">
        <v>0.15</v>
      </c>
      <c r="R348" s="35">
        <v>0.14000000000000001</v>
      </c>
      <c r="S348" s="35">
        <v>0.14000000000000001</v>
      </c>
      <c r="T348" s="35">
        <v>0.15</v>
      </c>
      <c r="U348" s="39">
        <v>0.09</v>
      </c>
      <c r="V348" s="35">
        <v>0.19</v>
      </c>
      <c r="W348" s="39">
        <v>0.18</v>
      </c>
      <c r="X348" s="35">
        <v>0.15</v>
      </c>
      <c r="Y348" s="35">
        <v>0.12</v>
      </c>
      <c r="Z348" s="39">
        <v>0.17</v>
      </c>
      <c r="AA348" s="35">
        <v>0.11</v>
      </c>
      <c r="AB348" s="35">
        <v>0.16</v>
      </c>
      <c r="AC348" s="35">
        <v>0.1</v>
      </c>
      <c r="AD348" s="39">
        <v>0.21</v>
      </c>
      <c r="AE348" s="35">
        <v>0.08</v>
      </c>
      <c r="AF348" s="35">
        <v>0.1</v>
      </c>
      <c r="AG348" s="35">
        <v>0.09</v>
      </c>
      <c r="AH348" s="39">
        <v>0.2</v>
      </c>
      <c r="AI348" s="35">
        <v>0.09</v>
      </c>
      <c r="AJ348" s="35">
        <v>0.13</v>
      </c>
      <c r="AK348" s="39">
        <v>0.13</v>
      </c>
      <c r="AL348" s="35" t="s">
        <v>152</v>
      </c>
      <c r="AM348" s="35" t="s">
        <v>152</v>
      </c>
      <c r="AN348" s="35" t="s">
        <v>152</v>
      </c>
      <c r="AO348" s="39">
        <v>0.11</v>
      </c>
      <c r="AP348" s="35">
        <v>0.06</v>
      </c>
      <c r="AQ348" s="35">
        <v>0.15</v>
      </c>
      <c r="AR348" s="39">
        <v>0.13</v>
      </c>
      <c r="AS348" s="35">
        <v>0.1</v>
      </c>
      <c r="AT348" s="35">
        <v>0.12</v>
      </c>
      <c r="AU348" s="35">
        <v>0.17</v>
      </c>
      <c r="AV348" s="35">
        <v>0.1</v>
      </c>
      <c r="AW348" s="39">
        <v>0.18</v>
      </c>
      <c r="AX348" s="35">
        <v>0.11</v>
      </c>
      <c r="AY348" s="39">
        <v>0.13</v>
      </c>
      <c r="AZ348" s="35">
        <v>0.08</v>
      </c>
      <c r="BA348" s="39">
        <v>0.06</v>
      </c>
      <c r="BB348" s="35">
        <v>0.17</v>
      </c>
      <c r="BC348" s="35">
        <v>0.05</v>
      </c>
      <c r="BD348" s="39">
        <v>0.24</v>
      </c>
      <c r="BE348" s="35">
        <v>0.15</v>
      </c>
      <c r="BF348" s="38">
        <v>7.0000000000000007E-2</v>
      </c>
    </row>
    <row r="350" spans="1:58" ht="24.95" customHeight="1">
      <c r="A350" s="1"/>
      <c r="B350" s="1" t="s">
        <v>37</v>
      </c>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row>
    <row r="351" spans="1:58" ht="24.9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row>
    <row r="352" spans="1:58" ht="24.95" customHeight="1">
      <c r="A352" s="2" t="s">
        <v>75</v>
      </c>
      <c r="B352" s="3"/>
      <c r="C352" s="69" t="s">
        <v>74</v>
      </c>
      <c r="D352" s="66" t="s">
        <v>76</v>
      </c>
      <c r="E352" s="68"/>
      <c r="F352" s="67"/>
      <c r="G352" s="66" t="s">
        <v>77</v>
      </c>
      <c r="H352" s="67"/>
      <c r="I352" s="66" t="s">
        <v>78</v>
      </c>
      <c r="J352" s="68"/>
      <c r="K352" s="68"/>
      <c r="L352" s="67"/>
      <c r="M352" s="66" t="s">
        <v>79</v>
      </c>
      <c r="N352" s="67"/>
      <c r="O352" s="66" t="s">
        <v>80</v>
      </c>
      <c r="P352" s="68"/>
      <c r="Q352" s="68"/>
      <c r="R352" s="68"/>
      <c r="S352" s="68"/>
      <c r="T352" s="67"/>
      <c r="U352" s="66" t="s">
        <v>81</v>
      </c>
      <c r="V352" s="67"/>
      <c r="W352" s="66" t="s">
        <v>82</v>
      </c>
      <c r="X352" s="68"/>
      <c r="Y352" s="67"/>
      <c r="Z352" s="66" t="s">
        <v>83</v>
      </c>
      <c r="AA352" s="68"/>
      <c r="AB352" s="68"/>
      <c r="AC352" s="67"/>
      <c r="AD352" s="66" t="s">
        <v>84</v>
      </c>
      <c r="AE352" s="68"/>
      <c r="AF352" s="68"/>
      <c r="AG352" s="67"/>
      <c r="AH352" s="66" t="s">
        <v>85</v>
      </c>
      <c r="AI352" s="68"/>
      <c r="AJ352" s="67"/>
      <c r="AK352" s="66" t="s">
        <v>86</v>
      </c>
      <c r="AL352" s="68"/>
      <c r="AM352" s="68"/>
      <c r="AN352" s="67"/>
      <c r="AO352" s="66" t="s">
        <v>87</v>
      </c>
      <c r="AP352" s="68"/>
      <c r="AQ352" s="67"/>
      <c r="AR352" s="66" t="s">
        <v>88</v>
      </c>
      <c r="AS352" s="68"/>
      <c r="AT352" s="68"/>
      <c r="AU352" s="67"/>
      <c r="AV352" s="65" t="s">
        <v>89</v>
      </c>
      <c r="AW352" s="66" t="s">
        <v>90</v>
      </c>
      <c r="AX352" s="67"/>
      <c r="AY352" s="66" t="s">
        <v>91</v>
      </c>
      <c r="AZ352" s="67"/>
      <c r="BA352" s="66" t="s">
        <v>92</v>
      </c>
      <c r="BB352" s="68"/>
      <c r="BC352" s="67"/>
      <c r="BD352" s="66" t="s">
        <v>93</v>
      </c>
      <c r="BE352" s="68"/>
      <c r="BF352" s="67"/>
    </row>
    <row r="353" spans="1:58" ht="24.95" customHeight="1">
      <c r="A353" s="5"/>
      <c r="B353" s="4"/>
      <c r="C353" s="11" t="s">
        <v>94</v>
      </c>
      <c r="D353" s="11" t="s">
        <v>95</v>
      </c>
      <c r="E353" s="10" t="s">
        <v>96</v>
      </c>
      <c r="F353" s="10" t="s">
        <v>97</v>
      </c>
      <c r="G353" s="11" t="s">
        <v>98</v>
      </c>
      <c r="H353" s="10" t="s">
        <v>99</v>
      </c>
      <c r="I353" s="11" t="s">
        <v>100</v>
      </c>
      <c r="J353" s="10" t="s">
        <v>101</v>
      </c>
      <c r="K353" s="10" t="s">
        <v>102</v>
      </c>
      <c r="L353" s="10" t="s">
        <v>103</v>
      </c>
      <c r="M353" s="11" t="s">
        <v>104</v>
      </c>
      <c r="N353" s="10" t="s">
        <v>105</v>
      </c>
      <c r="O353" s="11" t="s">
        <v>106</v>
      </c>
      <c r="P353" s="10" t="s">
        <v>107</v>
      </c>
      <c r="Q353" s="10" t="s">
        <v>108</v>
      </c>
      <c r="R353" s="10" t="s">
        <v>109</v>
      </c>
      <c r="S353" s="10" t="s">
        <v>110</v>
      </c>
      <c r="T353" s="10" t="s">
        <v>111</v>
      </c>
      <c r="U353" s="11" t="s">
        <v>112</v>
      </c>
      <c r="V353" s="10" t="s">
        <v>113</v>
      </c>
      <c r="W353" s="11" t="s">
        <v>114</v>
      </c>
      <c r="X353" s="10" t="s">
        <v>115</v>
      </c>
      <c r="Y353" s="10" t="s">
        <v>116</v>
      </c>
      <c r="Z353" s="11" t="s">
        <v>117</v>
      </c>
      <c r="AA353" s="10" t="s">
        <v>118</v>
      </c>
      <c r="AB353" s="10" t="s">
        <v>119</v>
      </c>
      <c r="AC353" s="10" t="s">
        <v>120</v>
      </c>
      <c r="AD353" s="11" t="s">
        <v>121</v>
      </c>
      <c r="AE353" s="10" t="s">
        <v>122</v>
      </c>
      <c r="AF353" s="10" t="s">
        <v>123</v>
      </c>
      <c r="AG353" s="10" t="s">
        <v>124</v>
      </c>
      <c r="AH353" s="11" t="s">
        <v>125</v>
      </c>
      <c r="AI353" s="10" t="s">
        <v>126</v>
      </c>
      <c r="AJ353" s="10" t="s">
        <v>127</v>
      </c>
      <c r="AK353" s="11" t="s">
        <v>128</v>
      </c>
      <c r="AL353" s="10" t="s">
        <v>129</v>
      </c>
      <c r="AM353" s="10" t="s">
        <v>130</v>
      </c>
      <c r="AN353" s="10" t="s">
        <v>131</v>
      </c>
      <c r="AO353" s="11" t="s">
        <v>132</v>
      </c>
      <c r="AP353" s="10" t="s">
        <v>133</v>
      </c>
      <c r="AQ353" s="10" t="s">
        <v>134</v>
      </c>
      <c r="AR353" s="11" t="s">
        <v>135</v>
      </c>
      <c r="AS353" s="10" t="s">
        <v>136</v>
      </c>
      <c r="AT353" s="10" t="s">
        <v>137</v>
      </c>
      <c r="AU353" s="10" t="s">
        <v>138</v>
      </c>
      <c r="AV353" s="10" t="s">
        <v>139</v>
      </c>
      <c r="AW353" s="11" t="s">
        <v>140</v>
      </c>
      <c r="AX353" s="10" t="s">
        <v>141</v>
      </c>
      <c r="AY353" s="11" t="s">
        <v>142</v>
      </c>
      <c r="AZ353" s="10" t="s">
        <v>143</v>
      </c>
      <c r="BA353" s="11" t="s">
        <v>144</v>
      </c>
      <c r="BB353" s="10" t="s">
        <v>145</v>
      </c>
      <c r="BC353" s="10" t="s">
        <v>146</v>
      </c>
      <c r="BD353" s="11" t="s">
        <v>147</v>
      </c>
      <c r="BE353" s="10" t="s">
        <v>148</v>
      </c>
      <c r="BF353" s="12" t="s">
        <v>149</v>
      </c>
    </row>
    <row r="354" spans="1:58" ht="24.95" customHeight="1">
      <c r="A354" s="7" t="s">
        <v>37</v>
      </c>
      <c r="B354" s="15" t="s">
        <v>150</v>
      </c>
      <c r="C354" s="17">
        <v>301</v>
      </c>
      <c r="D354" s="17">
        <v>108</v>
      </c>
      <c r="E354" s="16">
        <v>73</v>
      </c>
      <c r="F354" s="16">
        <v>114</v>
      </c>
      <c r="G354" s="17">
        <v>136</v>
      </c>
      <c r="H354" s="16">
        <v>163</v>
      </c>
      <c r="I354" s="17">
        <v>59</v>
      </c>
      <c r="J354" s="16">
        <v>80</v>
      </c>
      <c r="K354" s="16">
        <v>76</v>
      </c>
      <c r="L354" s="16">
        <v>87</v>
      </c>
      <c r="M354" s="17">
        <v>181</v>
      </c>
      <c r="N354" s="16">
        <v>93</v>
      </c>
      <c r="O354" s="17">
        <v>81</v>
      </c>
      <c r="P354" s="16">
        <v>93</v>
      </c>
      <c r="Q354" s="16">
        <v>75</v>
      </c>
      <c r="R354" s="16">
        <v>49</v>
      </c>
      <c r="S354" s="16">
        <v>175</v>
      </c>
      <c r="T354" s="16">
        <v>124</v>
      </c>
      <c r="U354" s="17">
        <v>129</v>
      </c>
      <c r="V354" s="16">
        <v>133</v>
      </c>
      <c r="W354" s="17">
        <v>60</v>
      </c>
      <c r="X354" s="16">
        <v>105</v>
      </c>
      <c r="Y354" s="16">
        <v>137</v>
      </c>
      <c r="Z354" s="17">
        <v>139</v>
      </c>
      <c r="AA354" s="16">
        <v>50</v>
      </c>
      <c r="AB354" s="16">
        <v>63</v>
      </c>
      <c r="AC354" s="16">
        <v>49</v>
      </c>
      <c r="AD354" s="17">
        <v>119</v>
      </c>
      <c r="AE354" s="16">
        <v>80</v>
      </c>
      <c r="AF354" s="16">
        <v>100</v>
      </c>
      <c r="AG354" s="16">
        <v>180</v>
      </c>
      <c r="AH354" s="17">
        <v>88</v>
      </c>
      <c r="AI354" s="16">
        <v>74</v>
      </c>
      <c r="AJ354" s="16">
        <v>129</v>
      </c>
      <c r="AK354" s="17">
        <v>211</v>
      </c>
      <c r="AL354" s="16">
        <v>100</v>
      </c>
      <c r="AM354" s="16">
        <v>109</v>
      </c>
      <c r="AN354" s="16">
        <v>199</v>
      </c>
      <c r="AO354" s="17">
        <v>41</v>
      </c>
      <c r="AP354" s="16">
        <v>94</v>
      </c>
      <c r="AQ354" s="16">
        <v>131</v>
      </c>
      <c r="AR354" s="17">
        <v>124</v>
      </c>
      <c r="AS354" s="16">
        <v>66</v>
      </c>
      <c r="AT354" s="16">
        <v>190</v>
      </c>
      <c r="AU354" s="16">
        <v>90</v>
      </c>
      <c r="AV354" s="16">
        <v>134</v>
      </c>
      <c r="AW354" s="17">
        <v>107</v>
      </c>
      <c r="AX354" s="16">
        <v>167</v>
      </c>
      <c r="AY354" s="17">
        <v>243</v>
      </c>
      <c r="AZ354" s="16">
        <v>89</v>
      </c>
      <c r="BA354" s="17">
        <v>72</v>
      </c>
      <c r="BB354" s="16">
        <v>228</v>
      </c>
      <c r="BC354" s="16">
        <v>24</v>
      </c>
      <c r="BD354" s="17">
        <v>69</v>
      </c>
      <c r="BE354" s="16">
        <v>105</v>
      </c>
      <c r="BF354" s="18">
        <v>117</v>
      </c>
    </row>
    <row r="355" spans="1:58" ht="24.95" customHeight="1">
      <c r="A355" s="6"/>
      <c r="B355" s="15"/>
      <c r="C355" s="23"/>
      <c r="D355" s="23"/>
      <c r="E355" s="22"/>
      <c r="F355" s="22"/>
      <c r="G355" s="23"/>
      <c r="H355" s="22"/>
      <c r="I355" s="23"/>
      <c r="J355" s="22"/>
      <c r="K355" s="22"/>
      <c r="L355" s="22"/>
      <c r="M355" s="23"/>
      <c r="N355" s="22"/>
      <c r="O355" s="23"/>
      <c r="P355" s="22"/>
      <c r="Q355" s="22"/>
      <c r="R355" s="22"/>
      <c r="S355" s="22"/>
      <c r="T355" s="22"/>
      <c r="U355" s="23"/>
      <c r="V355" s="22"/>
      <c r="W355" s="23"/>
      <c r="X355" s="22"/>
      <c r="Y355" s="22"/>
      <c r="Z355" s="23"/>
      <c r="AA355" s="22"/>
      <c r="AB355" s="22"/>
      <c r="AC355" s="22"/>
      <c r="AD355" s="23"/>
      <c r="AE355" s="22"/>
      <c r="AF355" s="22"/>
      <c r="AG355" s="22"/>
      <c r="AH355" s="23"/>
      <c r="AI355" s="22"/>
      <c r="AJ355" s="22"/>
      <c r="AK355" s="23"/>
      <c r="AL355" s="22"/>
      <c r="AM355" s="22"/>
      <c r="AN355" s="22"/>
      <c r="AO355" s="23"/>
      <c r="AP355" s="22"/>
      <c r="AQ355" s="22"/>
      <c r="AR355" s="23"/>
      <c r="AS355" s="22"/>
      <c r="AT355" s="22"/>
      <c r="AU355" s="22"/>
      <c r="AV355" s="22"/>
      <c r="AW355" s="23"/>
      <c r="AX355" s="22"/>
      <c r="AY355" s="23"/>
      <c r="AZ355" s="22"/>
      <c r="BA355" s="23"/>
      <c r="BB355" s="22"/>
      <c r="BC355" s="22"/>
      <c r="BD355" s="23"/>
      <c r="BE355" s="22"/>
      <c r="BF355" s="25"/>
    </row>
    <row r="356" spans="1:58" ht="24.95" customHeight="1">
      <c r="A356" s="6"/>
      <c r="B356" s="15" t="s">
        <v>246</v>
      </c>
      <c r="C356" s="49">
        <v>0.31</v>
      </c>
      <c r="D356" s="49">
        <v>0.17</v>
      </c>
      <c r="E356" s="50">
        <v>0.25</v>
      </c>
      <c r="F356" s="50">
        <v>0.49</v>
      </c>
      <c r="G356" s="49">
        <v>0.33</v>
      </c>
      <c r="H356" s="50">
        <v>0.3</v>
      </c>
      <c r="I356" s="49">
        <v>0.26</v>
      </c>
      <c r="J356" s="50">
        <v>0.28999999999999998</v>
      </c>
      <c r="K356" s="50">
        <v>0.27</v>
      </c>
      <c r="L356" s="50">
        <v>0.39</v>
      </c>
      <c r="M356" s="49">
        <v>0.38</v>
      </c>
      <c r="N356" s="50">
        <v>0.15</v>
      </c>
      <c r="O356" s="49">
        <v>0.28999999999999998</v>
      </c>
      <c r="P356" s="50">
        <v>0.25</v>
      </c>
      <c r="Q356" s="50">
        <v>0.41</v>
      </c>
      <c r="R356" s="50">
        <v>0.28999999999999998</v>
      </c>
      <c r="S356" s="50">
        <v>0.27</v>
      </c>
      <c r="T356" s="50">
        <v>0.36</v>
      </c>
      <c r="U356" s="49">
        <v>0.13</v>
      </c>
      <c r="V356" s="50">
        <v>0.48</v>
      </c>
      <c r="W356" s="49">
        <v>0.24</v>
      </c>
      <c r="X356" s="50">
        <v>0.33</v>
      </c>
      <c r="Y356" s="50">
        <v>0.32</v>
      </c>
      <c r="Z356" s="49">
        <v>0.31</v>
      </c>
      <c r="AA356" s="50">
        <v>0.27</v>
      </c>
      <c r="AB356" s="50">
        <v>0.32</v>
      </c>
      <c r="AC356" s="50">
        <v>0.32</v>
      </c>
      <c r="AD356" s="49">
        <v>0.54</v>
      </c>
      <c r="AE356" s="50">
        <v>0.22</v>
      </c>
      <c r="AF356" s="50">
        <v>0.09</v>
      </c>
      <c r="AG356" s="50">
        <v>0.15</v>
      </c>
      <c r="AH356" s="49">
        <v>0.5</v>
      </c>
      <c r="AI356" s="50">
        <v>0.28000000000000003</v>
      </c>
      <c r="AJ356" s="50">
        <v>0.2</v>
      </c>
      <c r="AK356" s="49">
        <v>0.25</v>
      </c>
      <c r="AL356" s="50">
        <v>0.28000000000000003</v>
      </c>
      <c r="AM356" s="50">
        <v>0.08</v>
      </c>
      <c r="AN356" s="50">
        <v>0.16</v>
      </c>
      <c r="AO356" s="49">
        <v>0.56000000000000005</v>
      </c>
      <c r="AP356" s="50">
        <v>0.1</v>
      </c>
      <c r="AQ356" s="50">
        <v>0.35</v>
      </c>
      <c r="AR356" s="49">
        <v>0.17</v>
      </c>
      <c r="AS356" s="50">
        <v>0.3</v>
      </c>
      <c r="AT356" s="50">
        <v>0.21</v>
      </c>
      <c r="AU356" s="50">
        <v>0.46</v>
      </c>
      <c r="AV356" s="50">
        <v>0.21</v>
      </c>
      <c r="AW356" s="49">
        <v>0.48</v>
      </c>
      <c r="AX356" s="50">
        <v>0.19</v>
      </c>
      <c r="AY356" s="49">
        <v>0.27</v>
      </c>
      <c r="AZ356" s="50">
        <v>0.21</v>
      </c>
      <c r="BA356" s="49">
        <v>0.27</v>
      </c>
      <c r="BB356" s="50">
        <v>0.32</v>
      </c>
      <c r="BC356" s="50">
        <v>0.33</v>
      </c>
      <c r="BD356" s="49">
        <v>0.48</v>
      </c>
      <c r="BE356" s="50">
        <v>0.38</v>
      </c>
      <c r="BF356" s="51">
        <v>0.13</v>
      </c>
    </row>
    <row r="357" spans="1:58" ht="24.95" customHeight="1">
      <c r="A357" s="6"/>
      <c r="B357" s="15" t="s">
        <v>247</v>
      </c>
      <c r="C357" s="49">
        <v>0.68</v>
      </c>
      <c r="D357" s="49">
        <v>0.83</v>
      </c>
      <c r="E357" s="50">
        <v>0.73</v>
      </c>
      <c r="F357" s="50">
        <v>0.5</v>
      </c>
      <c r="G357" s="49">
        <v>0.66</v>
      </c>
      <c r="H357" s="50">
        <v>0.69</v>
      </c>
      <c r="I357" s="49">
        <v>0.74</v>
      </c>
      <c r="J357" s="50">
        <v>0.71</v>
      </c>
      <c r="K357" s="50">
        <v>0.7</v>
      </c>
      <c r="L357" s="50">
        <v>0.59</v>
      </c>
      <c r="M357" s="49">
        <v>0.6</v>
      </c>
      <c r="N357" s="50">
        <v>0.85</v>
      </c>
      <c r="O357" s="49">
        <v>0.7</v>
      </c>
      <c r="P357" s="50">
        <v>0.73</v>
      </c>
      <c r="Q357" s="50">
        <v>0.59</v>
      </c>
      <c r="R357" s="50">
        <v>0.68</v>
      </c>
      <c r="S357" s="50">
        <v>0.72</v>
      </c>
      <c r="T357" s="50">
        <v>0.62</v>
      </c>
      <c r="U357" s="49">
        <v>0.86</v>
      </c>
      <c r="V357" s="50">
        <v>0.5</v>
      </c>
      <c r="W357" s="49">
        <v>0.75</v>
      </c>
      <c r="X357" s="50">
        <v>0.66</v>
      </c>
      <c r="Y357" s="50">
        <v>0.67</v>
      </c>
      <c r="Z357" s="49">
        <v>0.67</v>
      </c>
      <c r="AA357" s="50">
        <v>0.73</v>
      </c>
      <c r="AB357" s="50">
        <v>0.66</v>
      </c>
      <c r="AC357" s="50">
        <v>0.68</v>
      </c>
      <c r="AD357" s="49">
        <v>0.45</v>
      </c>
      <c r="AE357" s="50">
        <v>0.76</v>
      </c>
      <c r="AF357" s="50">
        <v>0.9</v>
      </c>
      <c r="AG357" s="50">
        <v>0.84</v>
      </c>
      <c r="AH357" s="49">
        <v>0.5</v>
      </c>
      <c r="AI357" s="50">
        <v>0.69</v>
      </c>
      <c r="AJ357" s="50">
        <v>0.79</v>
      </c>
      <c r="AK357" s="49">
        <v>0.74</v>
      </c>
      <c r="AL357" s="50">
        <v>0.7</v>
      </c>
      <c r="AM357" s="50">
        <v>0.92</v>
      </c>
      <c r="AN357" s="50">
        <v>0.83</v>
      </c>
      <c r="AO357" s="49">
        <v>0.44</v>
      </c>
      <c r="AP357" s="50">
        <v>0.87</v>
      </c>
      <c r="AQ357" s="50">
        <v>0.64</v>
      </c>
      <c r="AR357" s="49">
        <v>0.81</v>
      </c>
      <c r="AS357" s="50">
        <v>0.7</v>
      </c>
      <c r="AT357" s="50">
        <v>0.77</v>
      </c>
      <c r="AU357" s="50">
        <v>0.53</v>
      </c>
      <c r="AV357" s="50">
        <v>0.77</v>
      </c>
      <c r="AW357" s="49">
        <v>0.52</v>
      </c>
      <c r="AX357" s="50">
        <v>0.79</v>
      </c>
      <c r="AY357" s="49">
        <v>0.72</v>
      </c>
      <c r="AZ357" s="50">
        <v>0.79</v>
      </c>
      <c r="BA357" s="49">
        <v>0.73</v>
      </c>
      <c r="BB357" s="50">
        <v>0.67</v>
      </c>
      <c r="BC357" s="50">
        <v>0.67</v>
      </c>
      <c r="BD357" s="49">
        <v>0.51</v>
      </c>
      <c r="BE357" s="50">
        <v>0.61</v>
      </c>
      <c r="BF357" s="51">
        <v>0.86</v>
      </c>
    </row>
    <row r="358" spans="1:58" ht="24.95" customHeight="1">
      <c r="A358" s="6"/>
      <c r="B358" s="15" t="s">
        <v>248</v>
      </c>
      <c r="C358" s="49">
        <v>-0.37</v>
      </c>
      <c r="D358" s="49">
        <v>-0.66</v>
      </c>
      <c r="E358" s="50">
        <v>-0.48</v>
      </c>
      <c r="F358" s="50">
        <v>-0.01</v>
      </c>
      <c r="G358" s="49">
        <v>-0.33</v>
      </c>
      <c r="H358" s="50">
        <v>-0.4</v>
      </c>
      <c r="I358" s="49">
        <v>-0.49</v>
      </c>
      <c r="J358" s="50">
        <v>-0.42</v>
      </c>
      <c r="K358" s="50">
        <v>-0.43</v>
      </c>
      <c r="L358" s="50">
        <v>-0.2</v>
      </c>
      <c r="M358" s="49">
        <v>-0.23</v>
      </c>
      <c r="N358" s="50">
        <v>-0.69</v>
      </c>
      <c r="O358" s="49">
        <v>-0.41</v>
      </c>
      <c r="P358" s="50">
        <v>-0.49</v>
      </c>
      <c r="Q358" s="50">
        <v>-0.18</v>
      </c>
      <c r="R358" s="50">
        <v>-0.38</v>
      </c>
      <c r="S358" s="50">
        <v>-0.45</v>
      </c>
      <c r="T358" s="50">
        <v>-0.26</v>
      </c>
      <c r="U358" s="49">
        <v>-0.73</v>
      </c>
      <c r="V358" s="50">
        <v>-0.02</v>
      </c>
      <c r="W358" s="49">
        <v>-0.51</v>
      </c>
      <c r="X358" s="50">
        <v>-0.33</v>
      </c>
      <c r="Y358" s="50">
        <v>-0.35</v>
      </c>
      <c r="Z358" s="49">
        <v>-0.36</v>
      </c>
      <c r="AA358" s="50">
        <v>-0.46</v>
      </c>
      <c r="AB358" s="50">
        <v>-0.34</v>
      </c>
      <c r="AC358" s="50">
        <v>-0.36</v>
      </c>
      <c r="AD358" s="49">
        <v>0.09</v>
      </c>
      <c r="AE358" s="50">
        <v>-0.54</v>
      </c>
      <c r="AF358" s="50">
        <v>-0.81</v>
      </c>
      <c r="AG358" s="50">
        <v>-0.69</v>
      </c>
      <c r="AH358" s="49">
        <v>0</v>
      </c>
      <c r="AI358" s="50">
        <v>-0.41</v>
      </c>
      <c r="AJ358" s="50">
        <v>-0.59</v>
      </c>
      <c r="AK358" s="49">
        <v>-0.49</v>
      </c>
      <c r="AL358" s="50">
        <v>-0.42</v>
      </c>
      <c r="AM358" s="50">
        <v>-0.84</v>
      </c>
      <c r="AN358" s="50">
        <v>-0.67</v>
      </c>
      <c r="AO358" s="49">
        <v>0.11</v>
      </c>
      <c r="AP358" s="50">
        <v>-0.77</v>
      </c>
      <c r="AQ358" s="50">
        <v>-0.28999999999999998</v>
      </c>
      <c r="AR358" s="49">
        <v>-0.64</v>
      </c>
      <c r="AS358" s="50">
        <v>-0.4</v>
      </c>
      <c r="AT358" s="50">
        <v>-0.56000000000000005</v>
      </c>
      <c r="AU358" s="50">
        <v>-0.06</v>
      </c>
      <c r="AV358" s="50">
        <v>-0.56000000000000005</v>
      </c>
      <c r="AW358" s="49">
        <v>-0.04</v>
      </c>
      <c r="AX358" s="50">
        <v>-0.6</v>
      </c>
      <c r="AY358" s="49">
        <v>-0.46</v>
      </c>
      <c r="AZ358" s="50">
        <v>-0.56999999999999995</v>
      </c>
      <c r="BA358" s="49">
        <v>-0.46</v>
      </c>
      <c r="BB358" s="50">
        <v>-0.35</v>
      </c>
      <c r="BC358" s="50">
        <v>-0.34</v>
      </c>
      <c r="BD358" s="49">
        <v>-0.02</v>
      </c>
      <c r="BE358" s="50">
        <v>-0.23</v>
      </c>
      <c r="BF358" s="51">
        <v>-0.73</v>
      </c>
    </row>
    <row r="359" spans="1:58" ht="24.95" customHeight="1">
      <c r="A359" s="6"/>
      <c r="B359" s="15" t="s">
        <v>249</v>
      </c>
      <c r="C359" s="32">
        <v>0.06</v>
      </c>
      <c r="D359" s="32">
        <v>0.06</v>
      </c>
      <c r="E359" s="31">
        <v>0.05</v>
      </c>
      <c r="F359" s="31">
        <v>7.0000000000000007E-2</v>
      </c>
      <c r="G359" s="32">
        <v>0.04</v>
      </c>
      <c r="H359" s="31">
        <v>0.08</v>
      </c>
      <c r="I359" s="32" t="s">
        <v>152</v>
      </c>
      <c r="J359" s="31">
        <v>0.1</v>
      </c>
      <c r="K359" s="31">
        <v>0.04</v>
      </c>
      <c r="L359" s="31">
        <v>0.08</v>
      </c>
      <c r="M359" s="32">
        <v>0.06</v>
      </c>
      <c r="N359" s="31">
        <v>0.06</v>
      </c>
      <c r="O359" s="32">
        <v>0.09</v>
      </c>
      <c r="P359" s="31">
        <v>0.04</v>
      </c>
      <c r="Q359" s="31">
        <v>0.06</v>
      </c>
      <c r="R359" s="31">
        <v>0.04</v>
      </c>
      <c r="S359" s="31">
        <v>0.06</v>
      </c>
      <c r="T359" s="31">
        <v>0.05</v>
      </c>
      <c r="U359" s="32">
        <v>0.04</v>
      </c>
      <c r="V359" s="31">
        <v>0.08</v>
      </c>
      <c r="W359" s="32">
        <v>0.03</v>
      </c>
      <c r="X359" s="31">
        <v>7.0000000000000007E-2</v>
      </c>
      <c r="Y359" s="31">
        <v>0.06</v>
      </c>
      <c r="Z359" s="32">
        <v>0.06</v>
      </c>
      <c r="AA359" s="31">
        <v>0.05</v>
      </c>
      <c r="AB359" s="31">
        <v>0.06</v>
      </c>
      <c r="AC359" s="31">
        <v>0.05</v>
      </c>
      <c r="AD359" s="32">
        <v>0.06</v>
      </c>
      <c r="AE359" s="31">
        <v>0.06</v>
      </c>
      <c r="AF359" s="31">
        <v>0.05</v>
      </c>
      <c r="AG359" s="31">
        <v>0.05</v>
      </c>
      <c r="AH359" s="32">
        <v>0.06</v>
      </c>
      <c r="AI359" s="31">
        <v>0.05</v>
      </c>
      <c r="AJ359" s="31">
        <v>7.0000000000000007E-2</v>
      </c>
      <c r="AK359" s="32">
        <v>0.06</v>
      </c>
      <c r="AL359" s="31" t="s">
        <v>152</v>
      </c>
      <c r="AM359" s="31">
        <v>0.02</v>
      </c>
      <c r="AN359" s="31">
        <v>0.01</v>
      </c>
      <c r="AO359" s="32">
        <v>0.1</v>
      </c>
      <c r="AP359" s="31">
        <v>0.05</v>
      </c>
      <c r="AQ359" s="31">
        <v>0.06</v>
      </c>
      <c r="AR359" s="32">
        <v>0.08</v>
      </c>
      <c r="AS359" s="31">
        <v>0.01</v>
      </c>
      <c r="AT359" s="31">
        <v>0.05</v>
      </c>
      <c r="AU359" s="31">
        <v>0.06</v>
      </c>
      <c r="AV359" s="31">
        <v>0.06</v>
      </c>
      <c r="AW359" s="32">
        <v>7.0000000000000007E-2</v>
      </c>
      <c r="AX359" s="31">
        <v>0.05</v>
      </c>
      <c r="AY359" s="32">
        <v>0.06</v>
      </c>
      <c r="AZ359" s="31">
        <v>0.04</v>
      </c>
      <c r="BA359" s="32">
        <v>0.05</v>
      </c>
      <c r="BB359" s="31">
        <v>0.06</v>
      </c>
      <c r="BC359" s="31" t="s">
        <v>152</v>
      </c>
      <c r="BD359" s="32">
        <v>0.16</v>
      </c>
      <c r="BE359" s="31">
        <v>0.05</v>
      </c>
      <c r="BF359" s="34">
        <v>0.02</v>
      </c>
    </row>
    <row r="360" spans="1:58" ht="24.95" customHeight="1">
      <c r="A360" s="6"/>
      <c r="B360" s="15" t="s">
        <v>250</v>
      </c>
      <c r="C360" s="32">
        <v>0.25</v>
      </c>
      <c r="D360" s="32">
        <v>0.11</v>
      </c>
      <c r="E360" s="31">
        <v>0.21</v>
      </c>
      <c r="F360" s="31">
        <v>0.42</v>
      </c>
      <c r="G360" s="32">
        <v>0.28999999999999998</v>
      </c>
      <c r="H360" s="31">
        <v>0.22</v>
      </c>
      <c r="I360" s="32">
        <v>0.26</v>
      </c>
      <c r="J360" s="31">
        <v>0.19</v>
      </c>
      <c r="K360" s="31">
        <v>0.23</v>
      </c>
      <c r="L360" s="31">
        <v>0.31</v>
      </c>
      <c r="M360" s="32">
        <v>0.32</v>
      </c>
      <c r="N360" s="31">
        <v>0.09</v>
      </c>
      <c r="O360" s="32">
        <v>0.2</v>
      </c>
      <c r="P360" s="31">
        <v>0.21</v>
      </c>
      <c r="Q360" s="31">
        <v>0.35</v>
      </c>
      <c r="R360" s="31">
        <v>0.26</v>
      </c>
      <c r="S360" s="31">
        <v>0.2</v>
      </c>
      <c r="T360" s="31">
        <v>0.31</v>
      </c>
      <c r="U360" s="32">
        <v>0.09</v>
      </c>
      <c r="V360" s="31">
        <v>0.4</v>
      </c>
      <c r="W360" s="32">
        <v>0.21</v>
      </c>
      <c r="X360" s="31">
        <v>0.26</v>
      </c>
      <c r="Y360" s="31">
        <v>0.26</v>
      </c>
      <c r="Z360" s="32">
        <v>0.25</v>
      </c>
      <c r="AA360" s="31">
        <v>0.22</v>
      </c>
      <c r="AB360" s="31">
        <v>0.26</v>
      </c>
      <c r="AC360" s="31">
        <v>0.27</v>
      </c>
      <c r="AD360" s="32">
        <v>0.48</v>
      </c>
      <c r="AE360" s="31">
        <v>0.16</v>
      </c>
      <c r="AF360" s="31">
        <v>0.04</v>
      </c>
      <c r="AG360" s="31">
        <v>0.09</v>
      </c>
      <c r="AH360" s="32">
        <v>0.44</v>
      </c>
      <c r="AI360" s="31">
        <v>0.24</v>
      </c>
      <c r="AJ360" s="31">
        <v>0.14000000000000001</v>
      </c>
      <c r="AK360" s="32">
        <v>0.19</v>
      </c>
      <c r="AL360" s="31">
        <v>0.28000000000000003</v>
      </c>
      <c r="AM360" s="31">
        <v>0.06</v>
      </c>
      <c r="AN360" s="31">
        <v>0.15</v>
      </c>
      <c r="AO360" s="32">
        <v>0.45</v>
      </c>
      <c r="AP360" s="31">
        <v>0.05</v>
      </c>
      <c r="AQ360" s="31">
        <v>0.28999999999999998</v>
      </c>
      <c r="AR360" s="32">
        <v>0.09</v>
      </c>
      <c r="AS360" s="31">
        <v>0.28999999999999998</v>
      </c>
      <c r="AT360" s="31">
        <v>0.16</v>
      </c>
      <c r="AU360" s="31">
        <v>0.41</v>
      </c>
      <c r="AV360" s="31">
        <v>0.15</v>
      </c>
      <c r="AW360" s="32">
        <v>0.4</v>
      </c>
      <c r="AX360" s="31">
        <v>0.14000000000000001</v>
      </c>
      <c r="AY360" s="32">
        <v>0.21</v>
      </c>
      <c r="AZ360" s="31">
        <v>0.18</v>
      </c>
      <c r="BA360" s="32">
        <v>0.22</v>
      </c>
      <c r="BB360" s="31">
        <v>0.25</v>
      </c>
      <c r="BC360" s="31">
        <v>0.33</v>
      </c>
      <c r="BD360" s="32">
        <v>0.33</v>
      </c>
      <c r="BE360" s="31">
        <v>0.34</v>
      </c>
      <c r="BF360" s="34">
        <v>0.11</v>
      </c>
    </row>
    <row r="361" spans="1:58" ht="24.95" customHeight="1">
      <c r="A361" s="6"/>
      <c r="B361" s="15" t="s">
        <v>251</v>
      </c>
      <c r="C361" s="32">
        <v>0.28999999999999998</v>
      </c>
      <c r="D361" s="32">
        <v>0.25</v>
      </c>
      <c r="E361" s="31">
        <v>0.44</v>
      </c>
      <c r="F361" s="31">
        <v>0.24</v>
      </c>
      <c r="G361" s="32">
        <v>0.34</v>
      </c>
      <c r="H361" s="31">
        <v>0.26</v>
      </c>
      <c r="I361" s="32">
        <v>0.42</v>
      </c>
      <c r="J361" s="31">
        <v>0.24</v>
      </c>
      <c r="K361" s="31">
        <v>0.26</v>
      </c>
      <c r="L361" s="31">
        <v>0.28999999999999998</v>
      </c>
      <c r="M361" s="32">
        <v>0.28999999999999998</v>
      </c>
      <c r="N361" s="31">
        <v>0.28999999999999998</v>
      </c>
      <c r="O361" s="32">
        <v>0.31</v>
      </c>
      <c r="P361" s="31">
        <v>0.28999999999999998</v>
      </c>
      <c r="Q361" s="31">
        <v>0.26</v>
      </c>
      <c r="R361" s="31">
        <v>0.31</v>
      </c>
      <c r="S361" s="31">
        <v>0.3</v>
      </c>
      <c r="T361" s="31">
        <v>0.28000000000000003</v>
      </c>
      <c r="U361" s="32">
        <v>0.28999999999999998</v>
      </c>
      <c r="V361" s="31">
        <v>0.25</v>
      </c>
      <c r="W361" s="32">
        <v>0.32</v>
      </c>
      <c r="X361" s="31">
        <v>0.31</v>
      </c>
      <c r="Y361" s="31">
        <v>0.27</v>
      </c>
      <c r="Z361" s="32">
        <v>0.3</v>
      </c>
      <c r="AA361" s="31">
        <v>0.25</v>
      </c>
      <c r="AB361" s="31">
        <v>0.32</v>
      </c>
      <c r="AC361" s="31">
        <v>0.28999999999999998</v>
      </c>
      <c r="AD361" s="32">
        <v>0.24</v>
      </c>
      <c r="AE361" s="31">
        <v>0.44</v>
      </c>
      <c r="AF361" s="31">
        <v>0.24</v>
      </c>
      <c r="AG361" s="31">
        <v>0.33</v>
      </c>
      <c r="AH361" s="32">
        <v>0.24</v>
      </c>
      <c r="AI361" s="31">
        <v>0.39</v>
      </c>
      <c r="AJ361" s="31">
        <v>0.24</v>
      </c>
      <c r="AK361" s="32">
        <v>0.3</v>
      </c>
      <c r="AL361" s="31">
        <v>0.46</v>
      </c>
      <c r="AM361" s="31">
        <v>0.25</v>
      </c>
      <c r="AN361" s="31">
        <v>0.35</v>
      </c>
      <c r="AO361" s="32">
        <v>0.31</v>
      </c>
      <c r="AP361" s="31">
        <v>0.28999999999999998</v>
      </c>
      <c r="AQ361" s="31">
        <v>0.34</v>
      </c>
      <c r="AR361" s="32">
        <v>0.28000000000000003</v>
      </c>
      <c r="AS361" s="31">
        <v>0.38</v>
      </c>
      <c r="AT361" s="31">
        <v>0.31</v>
      </c>
      <c r="AU361" s="31">
        <v>0.25</v>
      </c>
      <c r="AV361" s="31">
        <v>0.3</v>
      </c>
      <c r="AW361" s="32">
        <v>0.27</v>
      </c>
      <c r="AX361" s="31">
        <v>0.33</v>
      </c>
      <c r="AY361" s="32">
        <v>0.31</v>
      </c>
      <c r="AZ361" s="31">
        <v>0.34</v>
      </c>
      <c r="BA361" s="32">
        <v>0.26</v>
      </c>
      <c r="BB361" s="31">
        <v>0.31</v>
      </c>
      <c r="BC361" s="31">
        <v>0.27</v>
      </c>
      <c r="BD361" s="32">
        <v>0.27</v>
      </c>
      <c r="BE361" s="31">
        <v>0.32</v>
      </c>
      <c r="BF361" s="34">
        <v>0.28999999999999998</v>
      </c>
    </row>
    <row r="362" spans="1:58" ht="24.95" customHeight="1">
      <c r="A362" s="6"/>
      <c r="B362" s="15" t="s">
        <v>252</v>
      </c>
      <c r="C362" s="32">
        <v>0.39</v>
      </c>
      <c r="D362" s="32">
        <v>0.57999999999999996</v>
      </c>
      <c r="E362" s="31">
        <v>0.28999999999999998</v>
      </c>
      <c r="F362" s="31">
        <v>0.26</v>
      </c>
      <c r="G362" s="32">
        <v>0.32</v>
      </c>
      <c r="H362" s="31">
        <v>0.44</v>
      </c>
      <c r="I362" s="32">
        <v>0.33</v>
      </c>
      <c r="J362" s="31">
        <v>0.47</v>
      </c>
      <c r="K362" s="31">
        <v>0.43</v>
      </c>
      <c r="L362" s="31">
        <v>0.3</v>
      </c>
      <c r="M362" s="32">
        <v>0.32</v>
      </c>
      <c r="N362" s="31">
        <v>0.55000000000000004</v>
      </c>
      <c r="O362" s="32">
        <v>0.4</v>
      </c>
      <c r="P362" s="31">
        <v>0.44</v>
      </c>
      <c r="Q362" s="31">
        <v>0.33</v>
      </c>
      <c r="R362" s="31">
        <v>0.36</v>
      </c>
      <c r="S362" s="31">
        <v>0.42</v>
      </c>
      <c r="T362" s="31">
        <v>0.35</v>
      </c>
      <c r="U362" s="32">
        <v>0.56999999999999995</v>
      </c>
      <c r="V362" s="31">
        <v>0.25</v>
      </c>
      <c r="W362" s="32">
        <v>0.43</v>
      </c>
      <c r="X362" s="31">
        <v>0.35</v>
      </c>
      <c r="Y362" s="31">
        <v>0.4</v>
      </c>
      <c r="Z362" s="32">
        <v>0.37</v>
      </c>
      <c r="AA362" s="31">
        <v>0.48</v>
      </c>
      <c r="AB362" s="31">
        <v>0.34</v>
      </c>
      <c r="AC362" s="31">
        <v>0.39</v>
      </c>
      <c r="AD362" s="32">
        <v>0.2</v>
      </c>
      <c r="AE362" s="31">
        <v>0.32</v>
      </c>
      <c r="AF362" s="31">
        <v>0.66</v>
      </c>
      <c r="AG362" s="31">
        <v>0.51</v>
      </c>
      <c r="AH362" s="32">
        <v>0.25</v>
      </c>
      <c r="AI362" s="31">
        <v>0.3</v>
      </c>
      <c r="AJ362" s="31">
        <v>0.55000000000000004</v>
      </c>
      <c r="AK362" s="32">
        <v>0.44</v>
      </c>
      <c r="AL362" s="31">
        <v>0.25</v>
      </c>
      <c r="AM362" s="31">
        <v>0.67</v>
      </c>
      <c r="AN362" s="31">
        <v>0.48</v>
      </c>
      <c r="AO362" s="32">
        <v>0.13</v>
      </c>
      <c r="AP362" s="31">
        <v>0.57999999999999996</v>
      </c>
      <c r="AQ362" s="31">
        <v>0.3</v>
      </c>
      <c r="AR362" s="32">
        <v>0.53</v>
      </c>
      <c r="AS362" s="31">
        <v>0.32</v>
      </c>
      <c r="AT362" s="31">
        <v>0.46</v>
      </c>
      <c r="AU362" s="31">
        <v>0.28000000000000003</v>
      </c>
      <c r="AV362" s="31">
        <v>0.47</v>
      </c>
      <c r="AW362" s="32">
        <v>0.25</v>
      </c>
      <c r="AX362" s="31">
        <v>0.46</v>
      </c>
      <c r="AY362" s="32">
        <v>0.41</v>
      </c>
      <c r="AZ362" s="31">
        <v>0.44</v>
      </c>
      <c r="BA362" s="32">
        <v>0.47</v>
      </c>
      <c r="BB362" s="31">
        <v>0.36</v>
      </c>
      <c r="BC362" s="31">
        <v>0.4</v>
      </c>
      <c r="BD362" s="32">
        <v>0.24</v>
      </c>
      <c r="BE362" s="31">
        <v>0.28999999999999998</v>
      </c>
      <c r="BF362" s="34">
        <v>0.57999999999999996</v>
      </c>
    </row>
    <row r="363" spans="1:58" ht="24.95" customHeight="1">
      <c r="A363" s="8"/>
      <c r="B363" s="15" t="s">
        <v>157</v>
      </c>
      <c r="C363" s="39">
        <v>0.01</v>
      </c>
      <c r="D363" s="39">
        <v>0.01</v>
      </c>
      <c r="E363" s="35">
        <v>0.02</v>
      </c>
      <c r="F363" s="35">
        <v>0.01</v>
      </c>
      <c r="G363" s="39">
        <v>0.02</v>
      </c>
      <c r="H363" s="35">
        <v>0.01</v>
      </c>
      <c r="I363" s="39" t="s">
        <v>152</v>
      </c>
      <c r="J363" s="35" t="s">
        <v>152</v>
      </c>
      <c r="K363" s="35">
        <v>0.03</v>
      </c>
      <c r="L363" s="35">
        <v>0.02</v>
      </c>
      <c r="M363" s="39">
        <v>0.02</v>
      </c>
      <c r="N363" s="35" t="s">
        <v>152</v>
      </c>
      <c r="O363" s="39">
        <v>0.01</v>
      </c>
      <c r="P363" s="35">
        <v>0.02</v>
      </c>
      <c r="Q363" s="35" t="s">
        <v>152</v>
      </c>
      <c r="R363" s="35">
        <v>0.03</v>
      </c>
      <c r="S363" s="35">
        <v>0.01</v>
      </c>
      <c r="T363" s="35">
        <v>0.01</v>
      </c>
      <c r="U363" s="39">
        <v>0.01</v>
      </c>
      <c r="V363" s="35">
        <v>0.02</v>
      </c>
      <c r="W363" s="39">
        <v>0.01</v>
      </c>
      <c r="X363" s="35">
        <v>0.01</v>
      </c>
      <c r="Y363" s="35">
        <v>0.01</v>
      </c>
      <c r="Z363" s="39">
        <v>0.02</v>
      </c>
      <c r="AA363" s="35" t="s">
        <v>152</v>
      </c>
      <c r="AB363" s="35">
        <v>0.03</v>
      </c>
      <c r="AC363" s="35" t="s">
        <v>152</v>
      </c>
      <c r="AD363" s="39">
        <v>0.01</v>
      </c>
      <c r="AE363" s="35">
        <v>0.02</v>
      </c>
      <c r="AF363" s="35">
        <v>0.01</v>
      </c>
      <c r="AG363" s="35">
        <v>0.01</v>
      </c>
      <c r="AH363" s="39">
        <v>0.01</v>
      </c>
      <c r="AI363" s="35">
        <v>0.02</v>
      </c>
      <c r="AJ363" s="35">
        <v>0</v>
      </c>
      <c r="AK363" s="39">
        <v>0.01</v>
      </c>
      <c r="AL363" s="35">
        <v>0.02</v>
      </c>
      <c r="AM363" s="35" t="s">
        <v>152</v>
      </c>
      <c r="AN363" s="35">
        <v>0.01</v>
      </c>
      <c r="AO363" s="39" t="s">
        <v>152</v>
      </c>
      <c r="AP363" s="35">
        <v>0.02</v>
      </c>
      <c r="AQ363" s="35">
        <v>0.01</v>
      </c>
      <c r="AR363" s="39">
        <v>0.02</v>
      </c>
      <c r="AS363" s="35" t="s">
        <v>152</v>
      </c>
      <c r="AT363" s="35">
        <v>0.01</v>
      </c>
      <c r="AU363" s="35">
        <v>0.01</v>
      </c>
      <c r="AV363" s="35">
        <v>0.02</v>
      </c>
      <c r="AW363" s="39">
        <v>0.01</v>
      </c>
      <c r="AX363" s="35">
        <v>0.02</v>
      </c>
      <c r="AY363" s="39">
        <v>0.01</v>
      </c>
      <c r="AZ363" s="35" t="s">
        <v>152</v>
      </c>
      <c r="BA363" s="39" t="s">
        <v>152</v>
      </c>
      <c r="BB363" s="35">
        <v>0.02</v>
      </c>
      <c r="BC363" s="35" t="s">
        <v>152</v>
      </c>
      <c r="BD363" s="39">
        <v>0.01</v>
      </c>
      <c r="BE363" s="35">
        <v>0.01</v>
      </c>
      <c r="BF363" s="38">
        <v>0.01</v>
      </c>
    </row>
    <row r="365" spans="1:58" ht="24.95" customHeight="1">
      <c r="A365" s="1"/>
      <c r="B365" s="1" t="s">
        <v>38</v>
      </c>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row>
    <row r="366" spans="1:58" ht="24.9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row>
    <row r="367" spans="1:58" ht="24.95" customHeight="1">
      <c r="A367" s="2" t="s">
        <v>75</v>
      </c>
      <c r="B367" s="3"/>
      <c r="C367" s="69" t="s">
        <v>74</v>
      </c>
      <c r="D367" s="66" t="s">
        <v>76</v>
      </c>
      <c r="E367" s="68"/>
      <c r="F367" s="67"/>
      <c r="G367" s="66" t="s">
        <v>77</v>
      </c>
      <c r="H367" s="67"/>
      <c r="I367" s="66" t="s">
        <v>78</v>
      </c>
      <c r="J367" s="68"/>
      <c r="K367" s="68"/>
      <c r="L367" s="67"/>
      <c r="M367" s="66" t="s">
        <v>79</v>
      </c>
      <c r="N367" s="67"/>
      <c r="O367" s="66" t="s">
        <v>80</v>
      </c>
      <c r="P367" s="68"/>
      <c r="Q367" s="68"/>
      <c r="R367" s="68"/>
      <c r="S367" s="68"/>
      <c r="T367" s="67"/>
      <c r="U367" s="66" t="s">
        <v>81</v>
      </c>
      <c r="V367" s="67"/>
      <c r="W367" s="66" t="s">
        <v>82</v>
      </c>
      <c r="X367" s="68"/>
      <c r="Y367" s="67"/>
      <c r="Z367" s="66" t="s">
        <v>83</v>
      </c>
      <c r="AA367" s="68"/>
      <c r="AB367" s="68"/>
      <c r="AC367" s="67"/>
      <c r="AD367" s="66" t="s">
        <v>84</v>
      </c>
      <c r="AE367" s="68"/>
      <c r="AF367" s="68"/>
      <c r="AG367" s="67"/>
      <c r="AH367" s="66" t="s">
        <v>85</v>
      </c>
      <c r="AI367" s="68"/>
      <c r="AJ367" s="67"/>
      <c r="AK367" s="66" t="s">
        <v>86</v>
      </c>
      <c r="AL367" s="68"/>
      <c r="AM367" s="68"/>
      <c r="AN367" s="67"/>
      <c r="AO367" s="66" t="s">
        <v>87</v>
      </c>
      <c r="AP367" s="68"/>
      <c r="AQ367" s="67"/>
      <c r="AR367" s="66" t="s">
        <v>88</v>
      </c>
      <c r="AS367" s="68"/>
      <c r="AT367" s="68"/>
      <c r="AU367" s="67"/>
      <c r="AV367" s="65" t="s">
        <v>89</v>
      </c>
      <c r="AW367" s="66" t="s">
        <v>90</v>
      </c>
      <c r="AX367" s="67"/>
      <c r="AY367" s="66" t="s">
        <v>91</v>
      </c>
      <c r="AZ367" s="67"/>
      <c r="BA367" s="66" t="s">
        <v>92</v>
      </c>
      <c r="BB367" s="68"/>
      <c r="BC367" s="67"/>
      <c r="BD367" s="66" t="s">
        <v>93</v>
      </c>
      <c r="BE367" s="68"/>
      <c r="BF367" s="67"/>
    </row>
    <row r="368" spans="1:58" ht="24.95" customHeight="1">
      <c r="A368" s="5"/>
      <c r="B368" s="4"/>
      <c r="C368" s="11" t="s">
        <v>94</v>
      </c>
      <c r="D368" s="11" t="s">
        <v>95</v>
      </c>
      <c r="E368" s="10" t="s">
        <v>96</v>
      </c>
      <c r="F368" s="10" t="s">
        <v>97</v>
      </c>
      <c r="G368" s="11" t="s">
        <v>98</v>
      </c>
      <c r="H368" s="10" t="s">
        <v>99</v>
      </c>
      <c r="I368" s="11" t="s">
        <v>100</v>
      </c>
      <c r="J368" s="10" t="s">
        <v>101</v>
      </c>
      <c r="K368" s="10" t="s">
        <v>102</v>
      </c>
      <c r="L368" s="10" t="s">
        <v>103</v>
      </c>
      <c r="M368" s="11" t="s">
        <v>104</v>
      </c>
      <c r="N368" s="10" t="s">
        <v>105</v>
      </c>
      <c r="O368" s="11" t="s">
        <v>106</v>
      </c>
      <c r="P368" s="10" t="s">
        <v>107</v>
      </c>
      <c r="Q368" s="10" t="s">
        <v>108</v>
      </c>
      <c r="R368" s="10" t="s">
        <v>109</v>
      </c>
      <c r="S368" s="10" t="s">
        <v>110</v>
      </c>
      <c r="T368" s="10" t="s">
        <v>111</v>
      </c>
      <c r="U368" s="11" t="s">
        <v>112</v>
      </c>
      <c r="V368" s="10" t="s">
        <v>113</v>
      </c>
      <c r="W368" s="11" t="s">
        <v>114</v>
      </c>
      <c r="X368" s="10" t="s">
        <v>115</v>
      </c>
      <c r="Y368" s="10" t="s">
        <v>116</v>
      </c>
      <c r="Z368" s="11" t="s">
        <v>117</v>
      </c>
      <c r="AA368" s="10" t="s">
        <v>118</v>
      </c>
      <c r="AB368" s="10" t="s">
        <v>119</v>
      </c>
      <c r="AC368" s="10" t="s">
        <v>120</v>
      </c>
      <c r="AD368" s="11" t="s">
        <v>121</v>
      </c>
      <c r="AE368" s="10" t="s">
        <v>122</v>
      </c>
      <c r="AF368" s="10" t="s">
        <v>123</v>
      </c>
      <c r="AG368" s="10" t="s">
        <v>124</v>
      </c>
      <c r="AH368" s="11" t="s">
        <v>125</v>
      </c>
      <c r="AI368" s="10" t="s">
        <v>126</v>
      </c>
      <c r="AJ368" s="10" t="s">
        <v>127</v>
      </c>
      <c r="AK368" s="11" t="s">
        <v>128</v>
      </c>
      <c r="AL368" s="10" t="s">
        <v>129</v>
      </c>
      <c r="AM368" s="10" t="s">
        <v>130</v>
      </c>
      <c r="AN368" s="10" t="s">
        <v>131</v>
      </c>
      <c r="AO368" s="11" t="s">
        <v>132</v>
      </c>
      <c r="AP368" s="10" t="s">
        <v>133</v>
      </c>
      <c r="AQ368" s="10" t="s">
        <v>134</v>
      </c>
      <c r="AR368" s="11" t="s">
        <v>135</v>
      </c>
      <c r="AS368" s="10" t="s">
        <v>136</v>
      </c>
      <c r="AT368" s="10" t="s">
        <v>137</v>
      </c>
      <c r="AU368" s="10" t="s">
        <v>138</v>
      </c>
      <c r="AV368" s="10" t="s">
        <v>139</v>
      </c>
      <c r="AW368" s="11" t="s">
        <v>140</v>
      </c>
      <c r="AX368" s="10" t="s">
        <v>141</v>
      </c>
      <c r="AY368" s="11" t="s">
        <v>142</v>
      </c>
      <c r="AZ368" s="10" t="s">
        <v>143</v>
      </c>
      <c r="BA368" s="11" t="s">
        <v>144</v>
      </c>
      <c r="BB368" s="10" t="s">
        <v>145</v>
      </c>
      <c r="BC368" s="10" t="s">
        <v>146</v>
      </c>
      <c r="BD368" s="11" t="s">
        <v>147</v>
      </c>
      <c r="BE368" s="10" t="s">
        <v>148</v>
      </c>
      <c r="BF368" s="12" t="s">
        <v>149</v>
      </c>
    </row>
    <row r="369" spans="1:58" ht="24.95" customHeight="1">
      <c r="A369" s="7" t="s">
        <v>38</v>
      </c>
      <c r="B369" s="15" t="s">
        <v>150</v>
      </c>
      <c r="C369" s="17">
        <v>301</v>
      </c>
      <c r="D369" s="17">
        <v>108</v>
      </c>
      <c r="E369" s="16">
        <v>58</v>
      </c>
      <c r="F369" s="16">
        <v>114</v>
      </c>
      <c r="G369" s="17">
        <v>136</v>
      </c>
      <c r="H369" s="16">
        <v>163</v>
      </c>
      <c r="I369" s="17">
        <v>60</v>
      </c>
      <c r="J369" s="16">
        <v>78</v>
      </c>
      <c r="K369" s="16">
        <v>81</v>
      </c>
      <c r="L369" s="16">
        <v>82</v>
      </c>
      <c r="M369" s="17">
        <v>181</v>
      </c>
      <c r="N369" s="16">
        <v>93</v>
      </c>
      <c r="O369" s="17">
        <v>81</v>
      </c>
      <c r="P369" s="16">
        <v>93</v>
      </c>
      <c r="Q369" s="16">
        <v>75</v>
      </c>
      <c r="R369" s="16">
        <v>50</v>
      </c>
      <c r="S369" s="16">
        <v>175</v>
      </c>
      <c r="T369" s="16">
        <v>125</v>
      </c>
      <c r="U369" s="17">
        <v>129</v>
      </c>
      <c r="V369" s="16">
        <v>133</v>
      </c>
      <c r="W369" s="17">
        <v>91</v>
      </c>
      <c r="X369" s="16">
        <v>79</v>
      </c>
      <c r="Y369" s="16">
        <v>131</v>
      </c>
      <c r="Z369" s="17">
        <v>146</v>
      </c>
      <c r="AA369" s="16">
        <v>52</v>
      </c>
      <c r="AB369" s="16">
        <v>62</v>
      </c>
      <c r="AC369" s="16">
        <v>40</v>
      </c>
      <c r="AD369" s="17">
        <v>119</v>
      </c>
      <c r="AE369" s="16">
        <v>79</v>
      </c>
      <c r="AF369" s="16">
        <v>94</v>
      </c>
      <c r="AG369" s="16">
        <v>173</v>
      </c>
      <c r="AH369" s="17">
        <v>84</v>
      </c>
      <c r="AI369" s="16">
        <v>87</v>
      </c>
      <c r="AJ369" s="16">
        <v>127</v>
      </c>
      <c r="AK369" s="17">
        <v>212</v>
      </c>
      <c r="AL369" s="16">
        <v>76</v>
      </c>
      <c r="AM369" s="16">
        <v>126</v>
      </c>
      <c r="AN369" s="16">
        <v>187</v>
      </c>
      <c r="AO369" s="17">
        <v>60</v>
      </c>
      <c r="AP369" s="16">
        <v>96</v>
      </c>
      <c r="AQ369" s="16">
        <v>126</v>
      </c>
      <c r="AR369" s="17">
        <v>129</v>
      </c>
      <c r="AS369" s="16">
        <v>60</v>
      </c>
      <c r="AT369" s="16">
        <v>189</v>
      </c>
      <c r="AU369" s="16">
        <v>89</v>
      </c>
      <c r="AV369" s="16">
        <v>136</v>
      </c>
      <c r="AW369" s="17">
        <v>113</v>
      </c>
      <c r="AX369" s="16">
        <v>150</v>
      </c>
      <c r="AY369" s="17">
        <v>251</v>
      </c>
      <c r="AZ369" s="16">
        <v>87</v>
      </c>
      <c r="BA369" s="17">
        <v>72</v>
      </c>
      <c r="BB369" s="16">
        <v>224</v>
      </c>
      <c r="BC369" s="16">
        <v>24</v>
      </c>
      <c r="BD369" s="17">
        <v>69</v>
      </c>
      <c r="BE369" s="16">
        <v>105</v>
      </c>
      <c r="BF369" s="18">
        <v>117</v>
      </c>
    </row>
    <row r="370" spans="1:58" ht="24.95" customHeight="1">
      <c r="A370" s="6"/>
      <c r="B370" s="15"/>
      <c r="C370" s="23"/>
      <c r="D370" s="23"/>
      <c r="E370" s="22"/>
      <c r="F370" s="22"/>
      <c r="G370" s="23"/>
      <c r="H370" s="22"/>
      <c r="I370" s="23"/>
      <c r="J370" s="22"/>
      <c r="K370" s="22"/>
      <c r="L370" s="22"/>
      <c r="M370" s="23"/>
      <c r="N370" s="22"/>
      <c r="O370" s="23"/>
      <c r="P370" s="22"/>
      <c r="Q370" s="22"/>
      <c r="R370" s="22"/>
      <c r="S370" s="22"/>
      <c r="T370" s="22"/>
      <c r="U370" s="23"/>
      <c r="V370" s="22"/>
      <c r="W370" s="23"/>
      <c r="X370" s="22"/>
      <c r="Y370" s="22"/>
      <c r="Z370" s="23"/>
      <c r="AA370" s="22"/>
      <c r="AB370" s="22"/>
      <c r="AC370" s="22"/>
      <c r="AD370" s="23"/>
      <c r="AE370" s="22"/>
      <c r="AF370" s="22"/>
      <c r="AG370" s="22"/>
      <c r="AH370" s="23"/>
      <c r="AI370" s="22"/>
      <c r="AJ370" s="22"/>
      <c r="AK370" s="23"/>
      <c r="AL370" s="22"/>
      <c r="AM370" s="22"/>
      <c r="AN370" s="22"/>
      <c r="AO370" s="23"/>
      <c r="AP370" s="22"/>
      <c r="AQ370" s="22"/>
      <c r="AR370" s="23"/>
      <c r="AS370" s="22"/>
      <c r="AT370" s="22"/>
      <c r="AU370" s="22"/>
      <c r="AV370" s="22"/>
      <c r="AW370" s="23"/>
      <c r="AX370" s="22"/>
      <c r="AY370" s="23"/>
      <c r="AZ370" s="22"/>
      <c r="BA370" s="23"/>
      <c r="BB370" s="22"/>
      <c r="BC370" s="22"/>
      <c r="BD370" s="23"/>
      <c r="BE370" s="22"/>
      <c r="BF370" s="25"/>
    </row>
    <row r="371" spans="1:58" ht="24.95" customHeight="1">
      <c r="A371" s="6"/>
      <c r="B371" s="15" t="s">
        <v>246</v>
      </c>
      <c r="C371" s="49">
        <v>0.28999999999999998</v>
      </c>
      <c r="D371" s="49">
        <v>0.22</v>
      </c>
      <c r="E371" s="50">
        <v>0.26</v>
      </c>
      <c r="F371" s="50">
        <v>0.36</v>
      </c>
      <c r="G371" s="49">
        <v>0.34</v>
      </c>
      <c r="H371" s="50">
        <v>0.25</v>
      </c>
      <c r="I371" s="49">
        <v>0.31</v>
      </c>
      <c r="J371" s="50">
        <v>0.22</v>
      </c>
      <c r="K371" s="50">
        <v>0.26</v>
      </c>
      <c r="L371" s="50">
        <v>0.38</v>
      </c>
      <c r="M371" s="49">
        <v>0.27</v>
      </c>
      <c r="N371" s="50">
        <v>0.31</v>
      </c>
      <c r="O371" s="49">
        <v>0.26</v>
      </c>
      <c r="P371" s="50">
        <v>0.24</v>
      </c>
      <c r="Q371" s="50">
        <v>0.28999999999999998</v>
      </c>
      <c r="R371" s="50">
        <v>0.44</v>
      </c>
      <c r="S371" s="50">
        <v>0.25</v>
      </c>
      <c r="T371" s="50">
        <v>0.35</v>
      </c>
      <c r="U371" s="49">
        <v>0.23</v>
      </c>
      <c r="V371" s="50">
        <v>0.37</v>
      </c>
      <c r="W371" s="49">
        <v>0.28000000000000003</v>
      </c>
      <c r="X371" s="50">
        <v>0.28999999999999998</v>
      </c>
      <c r="Y371" s="50">
        <v>0.3</v>
      </c>
      <c r="Z371" s="49">
        <v>0.28999999999999998</v>
      </c>
      <c r="AA371" s="50">
        <v>0.4</v>
      </c>
      <c r="AB371" s="50">
        <v>0.21</v>
      </c>
      <c r="AC371" s="50">
        <v>0.26</v>
      </c>
      <c r="AD371" s="49">
        <v>0.46</v>
      </c>
      <c r="AE371" s="50">
        <v>0.15</v>
      </c>
      <c r="AF371" s="50">
        <v>0.17</v>
      </c>
      <c r="AG371" s="50">
        <v>0.16</v>
      </c>
      <c r="AH371" s="49">
        <v>0.46</v>
      </c>
      <c r="AI371" s="50">
        <v>0.27</v>
      </c>
      <c r="AJ371" s="50">
        <v>0.19</v>
      </c>
      <c r="AK371" s="49">
        <v>0.22</v>
      </c>
      <c r="AL371" s="50">
        <v>0.32</v>
      </c>
      <c r="AM371" s="50">
        <v>0.1</v>
      </c>
      <c r="AN371" s="50">
        <v>0.18</v>
      </c>
      <c r="AO371" s="49">
        <v>0.5</v>
      </c>
      <c r="AP371" s="50">
        <v>0.1</v>
      </c>
      <c r="AQ371" s="50">
        <v>0.28000000000000003</v>
      </c>
      <c r="AR371" s="49">
        <v>0.21</v>
      </c>
      <c r="AS371" s="50">
        <v>0.33</v>
      </c>
      <c r="AT371" s="50">
        <v>0.25</v>
      </c>
      <c r="AU371" s="50">
        <v>0.4</v>
      </c>
      <c r="AV371" s="50">
        <v>0.23</v>
      </c>
      <c r="AW371" s="49">
        <v>0.42</v>
      </c>
      <c r="AX371" s="50">
        <v>0.25</v>
      </c>
      <c r="AY371" s="49">
        <v>0.26</v>
      </c>
      <c r="AZ371" s="50">
        <v>0.21</v>
      </c>
      <c r="BA371" s="49">
        <v>0.28000000000000003</v>
      </c>
      <c r="BB371" s="50">
        <v>0.28999999999999998</v>
      </c>
      <c r="BC371" s="50">
        <v>0.35</v>
      </c>
      <c r="BD371" s="49">
        <v>0.4</v>
      </c>
      <c r="BE371" s="50">
        <v>0.36</v>
      </c>
      <c r="BF371" s="51">
        <v>0.18</v>
      </c>
    </row>
    <row r="372" spans="1:58" ht="24.95" customHeight="1">
      <c r="A372" s="6"/>
      <c r="B372" s="15" t="s">
        <v>247</v>
      </c>
      <c r="C372" s="49">
        <v>0.69</v>
      </c>
      <c r="D372" s="49">
        <v>0.78</v>
      </c>
      <c r="E372" s="50">
        <v>0.71</v>
      </c>
      <c r="F372" s="50">
        <v>0.61</v>
      </c>
      <c r="G372" s="49">
        <v>0.65</v>
      </c>
      <c r="H372" s="50">
        <v>0.72</v>
      </c>
      <c r="I372" s="49">
        <v>0.69</v>
      </c>
      <c r="J372" s="50">
        <v>0.77</v>
      </c>
      <c r="K372" s="50">
        <v>0.74</v>
      </c>
      <c r="L372" s="50">
        <v>0.56000000000000005</v>
      </c>
      <c r="M372" s="49">
        <v>0.7</v>
      </c>
      <c r="N372" s="50">
        <v>0.69</v>
      </c>
      <c r="O372" s="49">
        <v>0.72</v>
      </c>
      <c r="P372" s="50">
        <v>0.72</v>
      </c>
      <c r="Q372" s="50">
        <v>0.71</v>
      </c>
      <c r="R372" s="50">
        <v>0.55000000000000004</v>
      </c>
      <c r="S372" s="50">
        <v>0.72</v>
      </c>
      <c r="T372" s="50">
        <v>0.65</v>
      </c>
      <c r="U372" s="49">
        <v>0.76</v>
      </c>
      <c r="V372" s="50">
        <v>0.61</v>
      </c>
      <c r="W372" s="49">
        <v>0.71</v>
      </c>
      <c r="X372" s="50">
        <v>0.69</v>
      </c>
      <c r="Y372" s="50">
        <v>0.68</v>
      </c>
      <c r="Z372" s="49">
        <v>0.7</v>
      </c>
      <c r="AA372" s="50">
        <v>0.6</v>
      </c>
      <c r="AB372" s="50">
        <v>0.75</v>
      </c>
      <c r="AC372" s="50">
        <v>0.71</v>
      </c>
      <c r="AD372" s="49">
        <v>0.5</v>
      </c>
      <c r="AE372" s="50">
        <v>0.85</v>
      </c>
      <c r="AF372" s="50">
        <v>0.83</v>
      </c>
      <c r="AG372" s="50">
        <v>0.84</v>
      </c>
      <c r="AH372" s="49">
        <v>0.54</v>
      </c>
      <c r="AI372" s="50">
        <v>0.71</v>
      </c>
      <c r="AJ372" s="50">
        <v>0.78</v>
      </c>
      <c r="AK372" s="49">
        <v>0.76</v>
      </c>
      <c r="AL372" s="50">
        <v>0.68</v>
      </c>
      <c r="AM372" s="50">
        <v>0.9</v>
      </c>
      <c r="AN372" s="50">
        <v>0.82</v>
      </c>
      <c r="AO372" s="49">
        <v>0.5</v>
      </c>
      <c r="AP372" s="50">
        <v>0.88</v>
      </c>
      <c r="AQ372" s="50">
        <v>0.69</v>
      </c>
      <c r="AR372" s="49">
        <v>0.77</v>
      </c>
      <c r="AS372" s="50">
        <v>0.64</v>
      </c>
      <c r="AT372" s="50">
        <v>0.73</v>
      </c>
      <c r="AU372" s="50">
        <v>0.57999999999999996</v>
      </c>
      <c r="AV372" s="50">
        <v>0.77</v>
      </c>
      <c r="AW372" s="49">
        <v>0.56000000000000005</v>
      </c>
      <c r="AX372" s="50">
        <v>0.75</v>
      </c>
      <c r="AY372" s="49">
        <v>0.72</v>
      </c>
      <c r="AZ372" s="50">
        <v>0.77</v>
      </c>
      <c r="BA372" s="49">
        <v>0.71</v>
      </c>
      <c r="BB372" s="50">
        <v>0.69</v>
      </c>
      <c r="BC372" s="50">
        <v>0.65</v>
      </c>
      <c r="BD372" s="49">
        <v>0.53</v>
      </c>
      <c r="BE372" s="50">
        <v>0.64</v>
      </c>
      <c r="BF372" s="51">
        <v>0.82</v>
      </c>
    </row>
    <row r="373" spans="1:58" ht="24.95" customHeight="1">
      <c r="A373" s="6"/>
      <c r="B373" s="15" t="s">
        <v>248</v>
      </c>
      <c r="C373" s="49">
        <v>-0.4</v>
      </c>
      <c r="D373" s="49">
        <v>-0.56000000000000005</v>
      </c>
      <c r="E373" s="50">
        <v>-0.45</v>
      </c>
      <c r="F373" s="50">
        <v>-0.25</v>
      </c>
      <c r="G373" s="49">
        <v>-0.31</v>
      </c>
      <c r="H373" s="50">
        <v>-0.47</v>
      </c>
      <c r="I373" s="49">
        <v>-0.38</v>
      </c>
      <c r="J373" s="50">
        <v>-0.55000000000000004</v>
      </c>
      <c r="K373" s="50">
        <v>-0.48</v>
      </c>
      <c r="L373" s="50">
        <v>-0.18</v>
      </c>
      <c r="M373" s="49">
        <v>-0.44</v>
      </c>
      <c r="N373" s="50">
        <v>-0.37</v>
      </c>
      <c r="O373" s="49">
        <v>-0.45</v>
      </c>
      <c r="P373" s="50">
        <v>-0.48</v>
      </c>
      <c r="Q373" s="50">
        <v>-0.43</v>
      </c>
      <c r="R373" s="50">
        <v>-0.11</v>
      </c>
      <c r="S373" s="50">
        <v>-0.47</v>
      </c>
      <c r="T373" s="50">
        <v>-0.3</v>
      </c>
      <c r="U373" s="49">
        <v>-0.54</v>
      </c>
      <c r="V373" s="50">
        <v>-0.25</v>
      </c>
      <c r="W373" s="49">
        <v>-0.43</v>
      </c>
      <c r="X373" s="50">
        <v>-0.39</v>
      </c>
      <c r="Y373" s="50">
        <v>-0.38</v>
      </c>
      <c r="Z373" s="49">
        <v>-0.4</v>
      </c>
      <c r="AA373" s="50">
        <v>-0.2</v>
      </c>
      <c r="AB373" s="50">
        <v>-0.53</v>
      </c>
      <c r="AC373" s="50">
        <v>-0.45</v>
      </c>
      <c r="AD373" s="49">
        <v>-0.04</v>
      </c>
      <c r="AE373" s="50">
        <v>-0.71</v>
      </c>
      <c r="AF373" s="50">
        <v>-0.66</v>
      </c>
      <c r="AG373" s="50">
        <v>-0.68</v>
      </c>
      <c r="AH373" s="49">
        <v>-0.08</v>
      </c>
      <c r="AI373" s="50">
        <v>-0.44</v>
      </c>
      <c r="AJ373" s="50">
        <v>-0.59</v>
      </c>
      <c r="AK373" s="49">
        <v>-0.54</v>
      </c>
      <c r="AL373" s="50">
        <v>-0.36</v>
      </c>
      <c r="AM373" s="50">
        <v>-0.8</v>
      </c>
      <c r="AN373" s="50">
        <v>-0.64</v>
      </c>
      <c r="AO373" s="49">
        <v>0</v>
      </c>
      <c r="AP373" s="50">
        <v>-0.78</v>
      </c>
      <c r="AQ373" s="50">
        <v>-0.41</v>
      </c>
      <c r="AR373" s="49">
        <v>-0.56000000000000005</v>
      </c>
      <c r="AS373" s="50">
        <v>-0.31</v>
      </c>
      <c r="AT373" s="50">
        <v>-0.48</v>
      </c>
      <c r="AU373" s="50">
        <v>-0.18</v>
      </c>
      <c r="AV373" s="50">
        <v>-0.53</v>
      </c>
      <c r="AW373" s="49">
        <v>-0.15</v>
      </c>
      <c r="AX373" s="50">
        <v>-0.5</v>
      </c>
      <c r="AY373" s="49">
        <v>-0.46</v>
      </c>
      <c r="AZ373" s="50">
        <v>-0.56000000000000005</v>
      </c>
      <c r="BA373" s="49">
        <v>-0.43</v>
      </c>
      <c r="BB373" s="50">
        <v>-0.39</v>
      </c>
      <c r="BC373" s="50">
        <v>-0.28999999999999998</v>
      </c>
      <c r="BD373" s="49">
        <v>-0.13</v>
      </c>
      <c r="BE373" s="50">
        <v>-0.28000000000000003</v>
      </c>
      <c r="BF373" s="51">
        <v>-0.63</v>
      </c>
    </row>
    <row r="374" spans="1:58" ht="24.95" customHeight="1">
      <c r="A374" s="6"/>
      <c r="B374" s="15" t="s">
        <v>249</v>
      </c>
      <c r="C374" s="32">
        <v>0.05</v>
      </c>
      <c r="D374" s="32">
        <v>0.03</v>
      </c>
      <c r="E374" s="31">
        <v>0.12</v>
      </c>
      <c r="F374" s="31">
        <v>0.04</v>
      </c>
      <c r="G374" s="32">
        <v>7.0000000000000007E-2</v>
      </c>
      <c r="H374" s="31">
        <v>0.03</v>
      </c>
      <c r="I374" s="32">
        <v>0.09</v>
      </c>
      <c r="J374" s="31">
        <v>0.03</v>
      </c>
      <c r="K374" s="31">
        <v>0.06</v>
      </c>
      <c r="L374" s="31">
        <v>0.03</v>
      </c>
      <c r="M374" s="32">
        <v>0.03</v>
      </c>
      <c r="N374" s="31">
        <v>0.09</v>
      </c>
      <c r="O374" s="32">
        <v>0.08</v>
      </c>
      <c r="P374" s="31">
        <v>0.01</v>
      </c>
      <c r="Q374" s="31">
        <v>0.03</v>
      </c>
      <c r="R374" s="31">
        <v>0.09</v>
      </c>
      <c r="S374" s="31">
        <v>0.04</v>
      </c>
      <c r="T374" s="31">
        <v>0.05</v>
      </c>
      <c r="U374" s="32">
        <v>0.06</v>
      </c>
      <c r="V374" s="31">
        <v>0.03</v>
      </c>
      <c r="W374" s="32">
        <v>0.04</v>
      </c>
      <c r="X374" s="31">
        <v>0.02</v>
      </c>
      <c r="Y374" s="31">
        <v>7.0000000000000007E-2</v>
      </c>
      <c r="Z374" s="32">
        <v>0.04</v>
      </c>
      <c r="AA374" s="31">
        <v>0.14000000000000001</v>
      </c>
      <c r="AB374" s="31">
        <v>0.01</v>
      </c>
      <c r="AC374" s="31">
        <v>0.03</v>
      </c>
      <c r="AD374" s="32">
        <v>0.09</v>
      </c>
      <c r="AE374" s="31">
        <v>0.01</v>
      </c>
      <c r="AF374" s="31">
        <v>0.04</v>
      </c>
      <c r="AG374" s="31">
        <v>0.02</v>
      </c>
      <c r="AH374" s="32">
        <v>7.0000000000000007E-2</v>
      </c>
      <c r="AI374" s="31">
        <v>0.03</v>
      </c>
      <c r="AJ374" s="31">
        <v>0.05</v>
      </c>
      <c r="AK374" s="32">
        <v>0.04</v>
      </c>
      <c r="AL374" s="31">
        <v>0</v>
      </c>
      <c r="AM374" s="31">
        <v>0.01</v>
      </c>
      <c r="AN374" s="31">
        <v>0.01</v>
      </c>
      <c r="AO374" s="32">
        <v>0.13</v>
      </c>
      <c r="AP374" s="31">
        <v>0.04</v>
      </c>
      <c r="AQ374" s="31">
        <v>0.01</v>
      </c>
      <c r="AR374" s="32">
        <v>0.06</v>
      </c>
      <c r="AS374" s="31">
        <v>0.08</v>
      </c>
      <c r="AT374" s="31">
        <v>0.06</v>
      </c>
      <c r="AU374" s="31">
        <v>0.02</v>
      </c>
      <c r="AV374" s="31">
        <v>0.08</v>
      </c>
      <c r="AW374" s="32">
        <v>0.08</v>
      </c>
      <c r="AX374" s="31">
        <v>0.04</v>
      </c>
      <c r="AY374" s="32">
        <v>0.05</v>
      </c>
      <c r="AZ374" s="31">
        <v>0.02</v>
      </c>
      <c r="BA374" s="32">
        <v>0.04</v>
      </c>
      <c r="BB374" s="31">
        <v>0.05</v>
      </c>
      <c r="BC374" s="31">
        <v>0.06</v>
      </c>
      <c r="BD374" s="32">
        <v>0.06</v>
      </c>
      <c r="BE374" s="31">
        <v>0.08</v>
      </c>
      <c r="BF374" s="34">
        <v>0.01</v>
      </c>
    </row>
    <row r="375" spans="1:58" ht="24.95" customHeight="1">
      <c r="A375" s="6"/>
      <c r="B375" s="15" t="s">
        <v>250</v>
      </c>
      <c r="C375" s="32">
        <v>0.24</v>
      </c>
      <c r="D375" s="32">
        <v>0.19</v>
      </c>
      <c r="E375" s="31">
        <v>0.14000000000000001</v>
      </c>
      <c r="F375" s="31">
        <v>0.32</v>
      </c>
      <c r="G375" s="32">
        <v>0.27</v>
      </c>
      <c r="H375" s="31">
        <v>0.22</v>
      </c>
      <c r="I375" s="32">
        <v>0.22</v>
      </c>
      <c r="J375" s="31">
        <v>0.19</v>
      </c>
      <c r="K375" s="31">
        <v>0.2</v>
      </c>
      <c r="L375" s="31">
        <v>0.35</v>
      </c>
      <c r="M375" s="32">
        <v>0.24</v>
      </c>
      <c r="N375" s="31">
        <v>0.23</v>
      </c>
      <c r="O375" s="32">
        <v>0.18</v>
      </c>
      <c r="P375" s="31">
        <v>0.23</v>
      </c>
      <c r="Q375" s="31">
        <v>0.25</v>
      </c>
      <c r="R375" s="31">
        <v>0.35</v>
      </c>
      <c r="S375" s="31">
        <v>0.21</v>
      </c>
      <c r="T375" s="31">
        <v>0.28999999999999998</v>
      </c>
      <c r="U375" s="32">
        <v>0.17</v>
      </c>
      <c r="V375" s="31">
        <v>0.34</v>
      </c>
      <c r="W375" s="32">
        <v>0.23</v>
      </c>
      <c r="X375" s="31">
        <v>0.27</v>
      </c>
      <c r="Y375" s="31">
        <v>0.23</v>
      </c>
      <c r="Z375" s="32">
        <v>0.26</v>
      </c>
      <c r="AA375" s="31">
        <v>0.26</v>
      </c>
      <c r="AB375" s="31">
        <v>0.2</v>
      </c>
      <c r="AC375" s="31">
        <v>0.22</v>
      </c>
      <c r="AD375" s="32">
        <v>0.37</v>
      </c>
      <c r="AE375" s="31">
        <v>0.13</v>
      </c>
      <c r="AF375" s="31">
        <v>0.14000000000000001</v>
      </c>
      <c r="AG375" s="31">
        <v>0.14000000000000001</v>
      </c>
      <c r="AH375" s="32">
        <v>0.4</v>
      </c>
      <c r="AI375" s="31">
        <v>0.25</v>
      </c>
      <c r="AJ375" s="31">
        <v>0.14000000000000001</v>
      </c>
      <c r="AK375" s="32">
        <v>0.18</v>
      </c>
      <c r="AL375" s="31">
        <v>0.31</v>
      </c>
      <c r="AM375" s="31">
        <v>0.09</v>
      </c>
      <c r="AN375" s="31">
        <v>0.17</v>
      </c>
      <c r="AO375" s="32">
        <v>0.37</v>
      </c>
      <c r="AP375" s="31">
        <v>0.05</v>
      </c>
      <c r="AQ375" s="31">
        <v>0.27</v>
      </c>
      <c r="AR375" s="32">
        <v>0.15</v>
      </c>
      <c r="AS375" s="31">
        <v>0.26</v>
      </c>
      <c r="AT375" s="31">
        <v>0.19</v>
      </c>
      <c r="AU375" s="31">
        <v>0.38</v>
      </c>
      <c r="AV375" s="31">
        <v>0.16</v>
      </c>
      <c r="AW375" s="32">
        <v>0.34</v>
      </c>
      <c r="AX375" s="31">
        <v>0.21</v>
      </c>
      <c r="AY375" s="32">
        <v>0.21</v>
      </c>
      <c r="AZ375" s="31">
        <v>0.19</v>
      </c>
      <c r="BA375" s="32">
        <v>0.23</v>
      </c>
      <c r="BB375" s="31">
        <v>0.24</v>
      </c>
      <c r="BC375" s="31">
        <v>0.28999999999999998</v>
      </c>
      <c r="BD375" s="32">
        <v>0.34</v>
      </c>
      <c r="BE375" s="31">
        <v>0.28000000000000003</v>
      </c>
      <c r="BF375" s="34">
        <v>0.17</v>
      </c>
    </row>
    <row r="376" spans="1:58" ht="24.95" customHeight="1">
      <c r="A376" s="6"/>
      <c r="B376" s="15" t="s">
        <v>251</v>
      </c>
      <c r="C376" s="32">
        <v>0.32</v>
      </c>
      <c r="D376" s="32">
        <v>0.26</v>
      </c>
      <c r="E376" s="31">
        <v>0.32</v>
      </c>
      <c r="F376" s="31">
        <v>0.38</v>
      </c>
      <c r="G376" s="32">
        <v>0.31</v>
      </c>
      <c r="H376" s="31">
        <v>0.34</v>
      </c>
      <c r="I376" s="32">
        <v>0.28999999999999998</v>
      </c>
      <c r="J376" s="31">
        <v>0.33</v>
      </c>
      <c r="K376" s="31">
        <v>0.31</v>
      </c>
      <c r="L376" s="31">
        <v>0.34</v>
      </c>
      <c r="M376" s="32">
        <v>0.4</v>
      </c>
      <c r="N376" s="31">
        <v>0.16</v>
      </c>
      <c r="O376" s="32">
        <v>0.34</v>
      </c>
      <c r="P376" s="31">
        <v>0.27</v>
      </c>
      <c r="Q376" s="31">
        <v>0.38</v>
      </c>
      <c r="R376" s="31">
        <v>0.28000000000000003</v>
      </c>
      <c r="S376" s="31">
        <v>0.31</v>
      </c>
      <c r="T376" s="31">
        <v>0.34</v>
      </c>
      <c r="U376" s="32">
        <v>0.23</v>
      </c>
      <c r="V376" s="31">
        <v>0.38</v>
      </c>
      <c r="W376" s="32">
        <v>0.28000000000000003</v>
      </c>
      <c r="X376" s="31">
        <v>0.31</v>
      </c>
      <c r="Y376" s="31">
        <v>0.36</v>
      </c>
      <c r="Z376" s="32">
        <v>0.3</v>
      </c>
      <c r="AA376" s="31">
        <v>0.24</v>
      </c>
      <c r="AB376" s="31">
        <v>0.36</v>
      </c>
      <c r="AC376" s="31">
        <v>0.44</v>
      </c>
      <c r="AD376" s="32">
        <v>0.28000000000000003</v>
      </c>
      <c r="AE376" s="31">
        <v>0.54</v>
      </c>
      <c r="AF376" s="31">
        <v>0.19</v>
      </c>
      <c r="AG376" s="31">
        <v>0.35</v>
      </c>
      <c r="AH376" s="32">
        <v>0.31</v>
      </c>
      <c r="AI376" s="31">
        <v>0.41</v>
      </c>
      <c r="AJ376" s="31">
        <v>0.28000000000000003</v>
      </c>
      <c r="AK376" s="32">
        <v>0.32</v>
      </c>
      <c r="AL376" s="31">
        <v>0.46</v>
      </c>
      <c r="AM376" s="31">
        <v>0.34</v>
      </c>
      <c r="AN376" s="31">
        <v>0.38</v>
      </c>
      <c r="AO376" s="32">
        <v>0.37</v>
      </c>
      <c r="AP376" s="31">
        <v>0.28999999999999998</v>
      </c>
      <c r="AQ376" s="31">
        <v>0.35</v>
      </c>
      <c r="AR376" s="32">
        <v>0.26</v>
      </c>
      <c r="AS376" s="31">
        <v>0.42</v>
      </c>
      <c r="AT376" s="31">
        <v>0.31</v>
      </c>
      <c r="AU376" s="31">
        <v>0.32</v>
      </c>
      <c r="AV376" s="31">
        <v>0.33</v>
      </c>
      <c r="AW376" s="32">
        <v>0.31</v>
      </c>
      <c r="AX376" s="31">
        <v>0.33</v>
      </c>
      <c r="AY376" s="32">
        <v>0.34</v>
      </c>
      <c r="AZ376" s="31">
        <v>0.37</v>
      </c>
      <c r="BA376" s="32">
        <v>0.27</v>
      </c>
      <c r="BB376" s="31">
        <v>0.34</v>
      </c>
      <c r="BC376" s="31">
        <v>0.28000000000000003</v>
      </c>
      <c r="BD376" s="32">
        <v>0.34</v>
      </c>
      <c r="BE376" s="31">
        <v>0.35</v>
      </c>
      <c r="BF376" s="34">
        <v>0.28000000000000003</v>
      </c>
    </row>
    <row r="377" spans="1:58" ht="24.95" customHeight="1">
      <c r="A377" s="6"/>
      <c r="B377" s="15" t="s">
        <v>252</v>
      </c>
      <c r="C377" s="32">
        <v>0.37</v>
      </c>
      <c r="D377" s="32">
        <v>0.52</v>
      </c>
      <c r="E377" s="31">
        <v>0.39</v>
      </c>
      <c r="F377" s="31">
        <v>0.22</v>
      </c>
      <c r="G377" s="32">
        <v>0.34</v>
      </c>
      <c r="H377" s="31">
        <v>0.39</v>
      </c>
      <c r="I377" s="32">
        <v>0.4</v>
      </c>
      <c r="J377" s="31">
        <v>0.44</v>
      </c>
      <c r="K377" s="31">
        <v>0.43</v>
      </c>
      <c r="L377" s="31">
        <v>0.23</v>
      </c>
      <c r="M377" s="32">
        <v>0.31</v>
      </c>
      <c r="N377" s="31">
        <v>0.52</v>
      </c>
      <c r="O377" s="32">
        <v>0.37</v>
      </c>
      <c r="P377" s="31">
        <v>0.45</v>
      </c>
      <c r="Q377" s="31">
        <v>0.33</v>
      </c>
      <c r="R377" s="31">
        <v>0.27</v>
      </c>
      <c r="S377" s="31">
        <v>0.41</v>
      </c>
      <c r="T377" s="31">
        <v>0.31</v>
      </c>
      <c r="U377" s="32">
        <v>0.53</v>
      </c>
      <c r="V377" s="31">
        <v>0.23</v>
      </c>
      <c r="W377" s="32">
        <v>0.43</v>
      </c>
      <c r="X377" s="31">
        <v>0.38</v>
      </c>
      <c r="Y377" s="31">
        <v>0.32</v>
      </c>
      <c r="Z377" s="32">
        <v>0.4</v>
      </c>
      <c r="AA377" s="31">
        <v>0.36</v>
      </c>
      <c r="AB377" s="31">
        <v>0.38</v>
      </c>
      <c r="AC377" s="31">
        <v>0.27</v>
      </c>
      <c r="AD377" s="32">
        <v>0.22</v>
      </c>
      <c r="AE377" s="31">
        <v>0.32</v>
      </c>
      <c r="AF377" s="31">
        <v>0.64</v>
      </c>
      <c r="AG377" s="31">
        <v>0.49</v>
      </c>
      <c r="AH377" s="32">
        <v>0.23</v>
      </c>
      <c r="AI377" s="31">
        <v>0.3</v>
      </c>
      <c r="AJ377" s="31">
        <v>0.51</v>
      </c>
      <c r="AK377" s="32">
        <v>0.44</v>
      </c>
      <c r="AL377" s="31">
        <v>0.22</v>
      </c>
      <c r="AM377" s="31">
        <v>0.55000000000000004</v>
      </c>
      <c r="AN377" s="31">
        <v>0.44</v>
      </c>
      <c r="AO377" s="32">
        <v>0.13</v>
      </c>
      <c r="AP377" s="31">
        <v>0.59</v>
      </c>
      <c r="AQ377" s="31">
        <v>0.34</v>
      </c>
      <c r="AR377" s="32">
        <v>0.52</v>
      </c>
      <c r="AS377" s="31">
        <v>0.22</v>
      </c>
      <c r="AT377" s="31">
        <v>0.42</v>
      </c>
      <c r="AU377" s="31">
        <v>0.27</v>
      </c>
      <c r="AV377" s="31">
        <v>0.43</v>
      </c>
      <c r="AW377" s="32">
        <v>0.25</v>
      </c>
      <c r="AX377" s="31">
        <v>0.42</v>
      </c>
      <c r="AY377" s="32">
        <v>0.39</v>
      </c>
      <c r="AZ377" s="31">
        <v>0.41</v>
      </c>
      <c r="BA377" s="32">
        <v>0.44</v>
      </c>
      <c r="BB377" s="31">
        <v>0.35</v>
      </c>
      <c r="BC377" s="31">
        <v>0.37</v>
      </c>
      <c r="BD377" s="32">
        <v>0.19</v>
      </c>
      <c r="BE377" s="31">
        <v>0.28999999999999998</v>
      </c>
      <c r="BF377" s="34">
        <v>0.54</v>
      </c>
    </row>
    <row r="378" spans="1:58" ht="24.95" customHeight="1">
      <c r="A378" s="8"/>
      <c r="B378" s="15" t="s">
        <v>157</v>
      </c>
      <c r="C378" s="39">
        <v>0.02</v>
      </c>
      <c r="D378" s="39" t="s">
        <v>152</v>
      </c>
      <c r="E378" s="35">
        <v>0.03</v>
      </c>
      <c r="F378" s="35">
        <v>0.03</v>
      </c>
      <c r="G378" s="39">
        <v>0.01</v>
      </c>
      <c r="H378" s="35">
        <v>0.03</v>
      </c>
      <c r="I378" s="39" t="s">
        <v>152</v>
      </c>
      <c r="J378" s="35">
        <v>0.01</v>
      </c>
      <c r="K378" s="35" t="s">
        <v>152</v>
      </c>
      <c r="L378" s="35">
        <v>0.06</v>
      </c>
      <c r="M378" s="39">
        <v>0.03</v>
      </c>
      <c r="N378" s="35" t="s">
        <v>152</v>
      </c>
      <c r="O378" s="39">
        <v>0.02</v>
      </c>
      <c r="P378" s="35">
        <v>0.04</v>
      </c>
      <c r="Q378" s="35" t="s">
        <v>152</v>
      </c>
      <c r="R378" s="35">
        <v>0.01</v>
      </c>
      <c r="S378" s="35">
        <v>0.03</v>
      </c>
      <c r="T378" s="35">
        <v>0.01</v>
      </c>
      <c r="U378" s="39">
        <v>0.01</v>
      </c>
      <c r="V378" s="35">
        <v>0.02</v>
      </c>
      <c r="W378" s="39">
        <v>0.01</v>
      </c>
      <c r="X378" s="35">
        <v>0.02</v>
      </c>
      <c r="Y378" s="35">
        <v>0.02</v>
      </c>
      <c r="Z378" s="39">
        <v>0.01</v>
      </c>
      <c r="AA378" s="35" t="s">
        <v>152</v>
      </c>
      <c r="AB378" s="35">
        <v>0.04</v>
      </c>
      <c r="AC378" s="35">
        <v>0.03</v>
      </c>
      <c r="AD378" s="39">
        <v>0.04</v>
      </c>
      <c r="AE378" s="35" t="s">
        <v>152</v>
      </c>
      <c r="AF378" s="35" t="s">
        <v>152</v>
      </c>
      <c r="AG378" s="35" t="s">
        <v>152</v>
      </c>
      <c r="AH378" s="39" t="s">
        <v>152</v>
      </c>
      <c r="AI378" s="35">
        <v>0.02</v>
      </c>
      <c r="AJ378" s="35">
        <v>0.02</v>
      </c>
      <c r="AK378" s="39">
        <v>0.02</v>
      </c>
      <c r="AL378" s="35" t="s">
        <v>152</v>
      </c>
      <c r="AM378" s="35" t="s">
        <v>152</v>
      </c>
      <c r="AN378" s="35" t="s">
        <v>152</v>
      </c>
      <c r="AO378" s="39" t="s">
        <v>152</v>
      </c>
      <c r="AP378" s="35">
        <v>0.02</v>
      </c>
      <c r="AQ378" s="35">
        <v>0.03</v>
      </c>
      <c r="AR378" s="39">
        <v>0.02</v>
      </c>
      <c r="AS378" s="35">
        <v>0.03</v>
      </c>
      <c r="AT378" s="35">
        <v>0.02</v>
      </c>
      <c r="AU378" s="35">
        <v>0.01</v>
      </c>
      <c r="AV378" s="35" t="s">
        <v>152</v>
      </c>
      <c r="AW378" s="39">
        <v>0.02</v>
      </c>
      <c r="AX378" s="35" t="s">
        <v>152</v>
      </c>
      <c r="AY378" s="39">
        <v>0.02</v>
      </c>
      <c r="AZ378" s="35">
        <v>0.02</v>
      </c>
      <c r="BA378" s="39">
        <v>0.02</v>
      </c>
      <c r="BB378" s="35">
        <v>0.02</v>
      </c>
      <c r="BC378" s="35" t="s">
        <v>152</v>
      </c>
      <c r="BD378" s="39">
        <v>7.0000000000000007E-2</v>
      </c>
      <c r="BE378" s="35" t="s">
        <v>152</v>
      </c>
      <c r="BF378" s="38" t="s">
        <v>152</v>
      </c>
    </row>
    <row r="380" spans="1:58" ht="24.95" customHeight="1">
      <c r="A380" s="1"/>
      <c r="B380" s="1" t="s">
        <v>39</v>
      </c>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row>
    <row r="381" spans="1:58" ht="24.9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row>
    <row r="382" spans="1:58" ht="24.95" customHeight="1">
      <c r="A382" s="2" t="s">
        <v>75</v>
      </c>
      <c r="B382" s="3"/>
      <c r="C382" s="69" t="s">
        <v>74</v>
      </c>
      <c r="D382" s="66" t="s">
        <v>76</v>
      </c>
      <c r="E382" s="68"/>
      <c r="F382" s="67"/>
      <c r="G382" s="66" t="s">
        <v>77</v>
      </c>
      <c r="H382" s="67"/>
      <c r="I382" s="66" t="s">
        <v>78</v>
      </c>
      <c r="J382" s="68"/>
      <c r="K382" s="68"/>
      <c r="L382" s="67"/>
      <c r="M382" s="66" t="s">
        <v>79</v>
      </c>
      <c r="N382" s="67"/>
      <c r="O382" s="66" t="s">
        <v>80</v>
      </c>
      <c r="P382" s="68"/>
      <c r="Q382" s="68"/>
      <c r="R382" s="68"/>
      <c r="S382" s="68"/>
      <c r="T382" s="67"/>
      <c r="U382" s="66" t="s">
        <v>81</v>
      </c>
      <c r="V382" s="67"/>
      <c r="W382" s="66" t="s">
        <v>82</v>
      </c>
      <c r="X382" s="68"/>
      <c r="Y382" s="67"/>
      <c r="Z382" s="66" t="s">
        <v>83</v>
      </c>
      <c r="AA382" s="68"/>
      <c r="AB382" s="68"/>
      <c r="AC382" s="67"/>
      <c r="AD382" s="66" t="s">
        <v>84</v>
      </c>
      <c r="AE382" s="68"/>
      <c r="AF382" s="68"/>
      <c r="AG382" s="67"/>
      <c r="AH382" s="66" t="s">
        <v>85</v>
      </c>
      <c r="AI382" s="68"/>
      <c r="AJ382" s="67"/>
      <c r="AK382" s="66" t="s">
        <v>86</v>
      </c>
      <c r="AL382" s="68"/>
      <c r="AM382" s="68"/>
      <c r="AN382" s="67"/>
      <c r="AO382" s="66" t="s">
        <v>87</v>
      </c>
      <c r="AP382" s="68"/>
      <c r="AQ382" s="67"/>
      <c r="AR382" s="66" t="s">
        <v>88</v>
      </c>
      <c r="AS382" s="68"/>
      <c r="AT382" s="68"/>
      <c r="AU382" s="67"/>
      <c r="AV382" s="65" t="s">
        <v>89</v>
      </c>
      <c r="AW382" s="66" t="s">
        <v>90</v>
      </c>
      <c r="AX382" s="67"/>
      <c r="AY382" s="66" t="s">
        <v>91</v>
      </c>
      <c r="AZ382" s="67"/>
      <c r="BA382" s="66" t="s">
        <v>92</v>
      </c>
      <c r="BB382" s="68"/>
      <c r="BC382" s="67"/>
      <c r="BD382" s="66" t="s">
        <v>93</v>
      </c>
      <c r="BE382" s="68"/>
      <c r="BF382" s="67"/>
    </row>
    <row r="383" spans="1:58" ht="24.95" customHeight="1">
      <c r="A383" s="5"/>
      <c r="B383" s="4"/>
      <c r="C383" s="11" t="s">
        <v>94</v>
      </c>
      <c r="D383" s="11" t="s">
        <v>95</v>
      </c>
      <c r="E383" s="10" t="s">
        <v>96</v>
      </c>
      <c r="F383" s="10" t="s">
        <v>97</v>
      </c>
      <c r="G383" s="11" t="s">
        <v>98</v>
      </c>
      <c r="H383" s="10" t="s">
        <v>99</v>
      </c>
      <c r="I383" s="11" t="s">
        <v>100</v>
      </c>
      <c r="J383" s="10" t="s">
        <v>101</v>
      </c>
      <c r="K383" s="10" t="s">
        <v>102</v>
      </c>
      <c r="L383" s="10" t="s">
        <v>103</v>
      </c>
      <c r="M383" s="11" t="s">
        <v>104</v>
      </c>
      <c r="N383" s="10" t="s">
        <v>105</v>
      </c>
      <c r="O383" s="11" t="s">
        <v>106</v>
      </c>
      <c r="P383" s="10" t="s">
        <v>107</v>
      </c>
      <c r="Q383" s="10" t="s">
        <v>108</v>
      </c>
      <c r="R383" s="10" t="s">
        <v>109</v>
      </c>
      <c r="S383" s="10" t="s">
        <v>110</v>
      </c>
      <c r="T383" s="10" t="s">
        <v>111</v>
      </c>
      <c r="U383" s="11" t="s">
        <v>112</v>
      </c>
      <c r="V383" s="10" t="s">
        <v>113</v>
      </c>
      <c r="W383" s="11" t="s">
        <v>114</v>
      </c>
      <c r="X383" s="10" t="s">
        <v>115</v>
      </c>
      <c r="Y383" s="10" t="s">
        <v>116</v>
      </c>
      <c r="Z383" s="11" t="s">
        <v>117</v>
      </c>
      <c r="AA383" s="10" t="s">
        <v>118</v>
      </c>
      <c r="AB383" s="10" t="s">
        <v>119</v>
      </c>
      <c r="AC383" s="10" t="s">
        <v>120</v>
      </c>
      <c r="AD383" s="11" t="s">
        <v>121</v>
      </c>
      <c r="AE383" s="10" t="s">
        <v>122</v>
      </c>
      <c r="AF383" s="10" t="s">
        <v>123</v>
      </c>
      <c r="AG383" s="10" t="s">
        <v>124</v>
      </c>
      <c r="AH383" s="11" t="s">
        <v>125</v>
      </c>
      <c r="AI383" s="10" t="s">
        <v>126</v>
      </c>
      <c r="AJ383" s="10" t="s">
        <v>127</v>
      </c>
      <c r="AK383" s="11" t="s">
        <v>128</v>
      </c>
      <c r="AL383" s="10" t="s">
        <v>129</v>
      </c>
      <c r="AM383" s="10" t="s">
        <v>130</v>
      </c>
      <c r="AN383" s="10" t="s">
        <v>131</v>
      </c>
      <c r="AO383" s="11" t="s">
        <v>132</v>
      </c>
      <c r="AP383" s="10" t="s">
        <v>133</v>
      </c>
      <c r="AQ383" s="10" t="s">
        <v>134</v>
      </c>
      <c r="AR383" s="11" t="s">
        <v>135</v>
      </c>
      <c r="AS383" s="10" t="s">
        <v>136</v>
      </c>
      <c r="AT383" s="10" t="s">
        <v>137</v>
      </c>
      <c r="AU383" s="10" t="s">
        <v>138</v>
      </c>
      <c r="AV383" s="10" t="s">
        <v>139</v>
      </c>
      <c r="AW383" s="11" t="s">
        <v>140</v>
      </c>
      <c r="AX383" s="10" t="s">
        <v>141</v>
      </c>
      <c r="AY383" s="11" t="s">
        <v>142</v>
      </c>
      <c r="AZ383" s="10" t="s">
        <v>143</v>
      </c>
      <c r="BA383" s="11" t="s">
        <v>144</v>
      </c>
      <c r="BB383" s="10" t="s">
        <v>145</v>
      </c>
      <c r="BC383" s="10" t="s">
        <v>146</v>
      </c>
      <c r="BD383" s="11" t="s">
        <v>147</v>
      </c>
      <c r="BE383" s="10" t="s">
        <v>148</v>
      </c>
      <c r="BF383" s="12" t="s">
        <v>149</v>
      </c>
    </row>
    <row r="384" spans="1:58" ht="24.95" customHeight="1">
      <c r="A384" s="7" t="s">
        <v>39</v>
      </c>
      <c r="B384" s="15" t="s">
        <v>150</v>
      </c>
      <c r="C384" s="17">
        <v>602</v>
      </c>
      <c r="D384" s="17">
        <v>217</v>
      </c>
      <c r="E384" s="16">
        <v>131</v>
      </c>
      <c r="F384" s="16">
        <v>229</v>
      </c>
      <c r="G384" s="17">
        <v>271</v>
      </c>
      <c r="H384" s="16">
        <v>326</v>
      </c>
      <c r="I384" s="17">
        <v>119</v>
      </c>
      <c r="J384" s="16">
        <v>158</v>
      </c>
      <c r="K384" s="16">
        <v>157</v>
      </c>
      <c r="L384" s="16">
        <v>168</v>
      </c>
      <c r="M384" s="17">
        <v>361</v>
      </c>
      <c r="N384" s="16">
        <v>186</v>
      </c>
      <c r="O384" s="17">
        <v>163</v>
      </c>
      <c r="P384" s="16">
        <v>187</v>
      </c>
      <c r="Q384" s="16">
        <v>150</v>
      </c>
      <c r="R384" s="16">
        <v>99</v>
      </c>
      <c r="S384" s="16">
        <v>349</v>
      </c>
      <c r="T384" s="16">
        <v>250</v>
      </c>
      <c r="U384" s="17">
        <v>258</v>
      </c>
      <c r="V384" s="16">
        <v>265</v>
      </c>
      <c r="W384" s="17">
        <v>151</v>
      </c>
      <c r="X384" s="16">
        <v>183</v>
      </c>
      <c r="Y384" s="16">
        <v>268</v>
      </c>
      <c r="Z384" s="17">
        <v>286</v>
      </c>
      <c r="AA384" s="16">
        <v>102</v>
      </c>
      <c r="AB384" s="16">
        <v>125</v>
      </c>
      <c r="AC384" s="16">
        <v>90</v>
      </c>
      <c r="AD384" s="17">
        <v>239</v>
      </c>
      <c r="AE384" s="16">
        <v>160</v>
      </c>
      <c r="AF384" s="16">
        <v>194</v>
      </c>
      <c r="AG384" s="16">
        <v>353</v>
      </c>
      <c r="AH384" s="17">
        <v>171</v>
      </c>
      <c r="AI384" s="16">
        <v>161</v>
      </c>
      <c r="AJ384" s="16">
        <v>256</v>
      </c>
      <c r="AK384" s="17">
        <v>423</v>
      </c>
      <c r="AL384" s="16">
        <v>177</v>
      </c>
      <c r="AM384" s="16">
        <v>235</v>
      </c>
      <c r="AN384" s="16">
        <v>385</v>
      </c>
      <c r="AO384" s="17">
        <v>102</v>
      </c>
      <c r="AP384" s="16">
        <v>190</v>
      </c>
      <c r="AQ384" s="16">
        <v>258</v>
      </c>
      <c r="AR384" s="17">
        <v>253</v>
      </c>
      <c r="AS384" s="16">
        <v>126</v>
      </c>
      <c r="AT384" s="16">
        <v>379</v>
      </c>
      <c r="AU384" s="16">
        <v>179</v>
      </c>
      <c r="AV384" s="16">
        <v>270</v>
      </c>
      <c r="AW384" s="17">
        <v>220</v>
      </c>
      <c r="AX384" s="16">
        <v>316</v>
      </c>
      <c r="AY384" s="17">
        <v>495</v>
      </c>
      <c r="AZ384" s="16">
        <v>177</v>
      </c>
      <c r="BA384" s="17">
        <v>144</v>
      </c>
      <c r="BB384" s="16">
        <v>451</v>
      </c>
      <c r="BC384" s="16">
        <v>48</v>
      </c>
      <c r="BD384" s="17">
        <v>138</v>
      </c>
      <c r="BE384" s="16">
        <v>211</v>
      </c>
      <c r="BF384" s="18">
        <v>235</v>
      </c>
    </row>
    <row r="385" spans="1:58" ht="24.95" customHeight="1">
      <c r="A385" s="6"/>
      <c r="B385" s="15"/>
      <c r="C385" s="23"/>
      <c r="D385" s="23"/>
      <c r="E385" s="22"/>
      <c r="F385" s="22"/>
      <c r="G385" s="23"/>
      <c r="H385" s="22"/>
      <c r="I385" s="23"/>
      <c r="J385" s="22"/>
      <c r="K385" s="22"/>
      <c r="L385" s="22"/>
      <c r="M385" s="23"/>
      <c r="N385" s="22"/>
      <c r="O385" s="23"/>
      <c r="P385" s="22"/>
      <c r="Q385" s="22"/>
      <c r="R385" s="22"/>
      <c r="S385" s="22"/>
      <c r="T385" s="22"/>
      <c r="U385" s="23"/>
      <c r="V385" s="22"/>
      <c r="W385" s="23"/>
      <c r="X385" s="22"/>
      <c r="Y385" s="22"/>
      <c r="Z385" s="23"/>
      <c r="AA385" s="22"/>
      <c r="AB385" s="22"/>
      <c r="AC385" s="22"/>
      <c r="AD385" s="23"/>
      <c r="AE385" s="22"/>
      <c r="AF385" s="22"/>
      <c r="AG385" s="22"/>
      <c r="AH385" s="23"/>
      <c r="AI385" s="22"/>
      <c r="AJ385" s="22"/>
      <c r="AK385" s="23"/>
      <c r="AL385" s="22"/>
      <c r="AM385" s="22"/>
      <c r="AN385" s="22"/>
      <c r="AO385" s="23"/>
      <c r="AP385" s="22"/>
      <c r="AQ385" s="22"/>
      <c r="AR385" s="23"/>
      <c r="AS385" s="22"/>
      <c r="AT385" s="22"/>
      <c r="AU385" s="22"/>
      <c r="AV385" s="22"/>
      <c r="AW385" s="23"/>
      <c r="AX385" s="22"/>
      <c r="AY385" s="23"/>
      <c r="AZ385" s="22"/>
      <c r="BA385" s="23"/>
      <c r="BB385" s="22"/>
      <c r="BC385" s="22"/>
      <c r="BD385" s="23"/>
      <c r="BE385" s="22"/>
      <c r="BF385" s="25"/>
    </row>
    <row r="386" spans="1:58" ht="24.95" customHeight="1">
      <c r="A386" s="6"/>
      <c r="B386" s="15" t="s">
        <v>253</v>
      </c>
      <c r="C386" s="49">
        <v>-0.15</v>
      </c>
      <c r="D386" s="49">
        <v>-0.43</v>
      </c>
      <c r="E386" s="50">
        <v>-0.2</v>
      </c>
      <c r="F386" s="50">
        <v>0.19</v>
      </c>
      <c r="G386" s="49">
        <v>-0.04</v>
      </c>
      <c r="H386" s="50">
        <v>-0.22</v>
      </c>
      <c r="I386" s="49">
        <v>-0.14000000000000001</v>
      </c>
      <c r="J386" s="50">
        <v>-0.36</v>
      </c>
      <c r="K386" s="50">
        <v>-0.08</v>
      </c>
      <c r="L386" s="50">
        <v>-0.01</v>
      </c>
      <c r="M386" s="49">
        <v>-0.05</v>
      </c>
      <c r="N386" s="50">
        <v>-0.36</v>
      </c>
      <c r="O386" s="49">
        <v>-0.08</v>
      </c>
      <c r="P386" s="50">
        <v>-0.24</v>
      </c>
      <c r="Q386" s="50">
        <v>-0.05</v>
      </c>
      <c r="R386" s="50">
        <v>-0.23</v>
      </c>
      <c r="S386" s="50">
        <v>-0.16</v>
      </c>
      <c r="T386" s="50">
        <v>-0.12</v>
      </c>
      <c r="U386" s="49">
        <v>-0.4</v>
      </c>
      <c r="V386" s="50">
        <v>0.16</v>
      </c>
      <c r="W386" s="49">
        <v>-0.27</v>
      </c>
      <c r="X386" s="50">
        <v>-0.16</v>
      </c>
      <c r="Y386" s="50">
        <v>-7.0000000000000007E-2</v>
      </c>
      <c r="Z386" s="49">
        <v>-0.2</v>
      </c>
      <c r="AA386" s="50">
        <v>-0.05</v>
      </c>
      <c r="AB386" s="50">
        <v>-0.2</v>
      </c>
      <c r="AC386" s="50">
        <v>-0.02</v>
      </c>
      <c r="AD386" s="49">
        <v>0.24</v>
      </c>
      <c r="AE386" s="50">
        <v>-0.26</v>
      </c>
      <c r="AF386" s="50">
        <v>-0.54</v>
      </c>
      <c r="AG386" s="50">
        <v>-0.41</v>
      </c>
      <c r="AH386" s="49">
        <v>0.14000000000000001</v>
      </c>
      <c r="AI386" s="50">
        <v>-0.02</v>
      </c>
      <c r="AJ386" s="50">
        <v>-0.42</v>
      </c>
      <c r="AK386" s="49">
        <v>-0.26</v>
      </c>
      <c r="AL386" s="50">
        <v>-0.05</v>
      </c>
      <c r="AM386" s="50">
        <v>-0.43</v>
      </c>
      <c r="AN386" s="50">
        <v>-0.3</v>
      </c>
      <c r="AO386" s="49">
        <v>1</v>
      </c>
      <c r="AP386" s="50">
        <v>-1</v>
      </c>
      <c r="AQ386" s="22" t="s">
        <v>152</v>
      </c>
      <c r="AR386" s="49">
        <v>-0.37</v>
      </c>
      <c r="AS386" s="50">
        <v>-0.17</v>
      </c>
      <c r="AT386" s="50">
        <v>-0.3</v>
      </c>
      <c r="AU386" s="50">
        <v>0.1</v>
      </c>
      <c r="AV386" s="50">
        <v>-0.34</v>
      </c>
      <c r="AW386" s="49">
        <v>0.12</v>
      </c>
      <c r="AX386" s="50">
        <v>-0.31</v>
      </c>
      <c r="AY386" s="49">
        <v>-0.21</v>
      </c>
      <c r="AZ386" s="50">
        <v>-0.33</v>
      </c>
      <c r="BA386" s="49">
        <v>-0.27</v>
      </c>
      <c r="BB386" s="50">
        <v>-0.12</v>
      </c>
      <c r="BC386" s="50">
        <v>-0.13</v>
      </c>
      <c r="BD386" s="49">
        <v>0.06</v>
      </c>
      <c r="BE386" s="50">
        <v>-0.08</v>
      </c>
      <c r="BF386" s="51">
        <v>-0.34</v>
      </c>
    </row>
    <row r="387" spans="1:58" ht="24.95" customHeight="1">
      <c r="A387" s="6"/>
      <c r="B387" s="15" t="s">
        <v>132</v>
      </c>
      <c r="C387" s="32">
        <v>0.17</v>
      </c>
      <c r="D387" s="32">
        <v>0.06</v>
      </c>
      <c r="E387" s="31">
        <v>0.1</v>
      </c>
      <c r="F387" s="31">
        <v>0.31</v>
      </c>
      <c r="G387" s="32">
        <v>0.21</v>
      </c>
      <c r="H387" s="31">
        <v>0.14000000000000001</v>
      </c>
      <c r="I387" s="32">
        <v>0.12</v>
      </c>
      <c r="J387" s="31">
        <v>0.08</v>
      </c>
      <c r="K387" s="31">
        <v>0.21</v>
      </c>
      <c r="L387" s="31">
        <v>0.24</v>
      </c>
      <c r="M387" s="32">
        <v>0.22</v>
      </c>
      <c r="N387" s="31">
        <v>0.09</v>
      </c>
      <c r="O387" s="32">
        <v>0.22</v>
      </c>
      <c r="P387" s="31">
        <v>0.12</v>
      </c>
      <c r="Q387" s="31">
        <v>0.21</v>
      </c>
      <c r="R387" s="31">
        <v>0.13</v>
      </c>
      <c r="S387" s="31">
        <v>0.16</v>
      </c>
      <c r="T387" s="31">
        <v>0.18</v>
      </c>
      <c r="U387" s="32">
        <v>7.0000000000000007E-2</v>
      </c>
      <c r="V387" s="31">
        <v>0.28999999999999998</v>
      </c>
      <c r="W387" s="32">
        <v>0.15</v>
      </c>
      <c r="X387" s="31">
        <v>0.14000000000000001</v>
      </c>
      <c r="Y387" s="31">
        <v>0.2</v>
      </c>
      <c r="Z387" s="32">
        <v>0.14000000000000001</v>
      </c>
      <c r="AA387" s="31">
        <v>0.21</v>
      </c>
      <c r="AB387" s="31">
        <v>0.13</v>
      </c>
      <c r="AC387" s="31">
        <v>0.27</v>
      </c>
      <c r="AD387" s="32">
        <v>0.34</v>
      </c>
      <c r="AE387" s="31">
        <v>0.08</v>
      </c>
      <c r="AF387" s="31">
        <v>0.04</v>
      </c>
      <c r="AG387" s="31">
        <v>0.06</v>
      </c>
      <c r="AH387" s="32">
        <v>0.3</v>
      </c>
      <c r="AI387" s="31">
        <v>0.23</v>
      </c>
      <c r="AJ387" s="31">
        <v>0.05</v>
      </c>
      <c r="AK387" s="32">
        <v>0.12</v>
      </c>
      <c r="AL387" s="31">
        <v>0.2</v>
      </c>
      <c r="AM387" s="31">
        <v>0.08</v>
      </c>
      <c r="AN387" s="31">
        <v>0.11</v>
      </c>
      <c r="AO387" s="32">
        <v>1</v>
      </c>
      <c r="AP387" s="31" t="s">
        <v>152</v>
      </c>
      <c r="AQ387" s="31" t="s">
        <v>152</v>
      </c>
      <c r="AR387" s="32">
        <v>0.1</v>
      </c>
      <c r="AS387" s="31">
        <v>0.17</v>
      </c>
      <c r="AT387" s="31">
        <v>0.12</v>
      </c>
      <c r="AU387" s="31">
        <v>0.24</v>
      </c>
      <c r="AV387" s="31">
        <v>0.13</v>
      </c>
      <c r="AW387" s="32">
        <v>0.27</v>
      </c>
      <c r="AX387" s="31">
        <v>0.11</v>
      </c>
      <c r="AY387" s="32">
        <v>0.14000000000000001</v>
      </c>
      <c r="AZ387" s="31">
        <v>0.13</v>
      </c>
      <c r="BA387" s="32">
        <v>0.15</v>
      </c>
      <c r="BB387" s="31">
        <v>0.17</v>
      </c>
      <c r="BC387" s="31">
        <v>0.18</v>
      </c>
      <c r="BD387" s="32">
        <v>0.26</v>
      </c>
      <c r="BE387" s="31">
        <v>0.19</v>
      </c>
      <c r="BF387" s="34">
        <v>0.1</v>
      </c>
    </row>
    <row r="388" spans="1:58" ht="24.95" customHeight="1">
      <c r="A388" s="6"/>
      <c r="B388" s="15" t="s">
        <v>133</v>
      </c>
      <c r="C388" s="32">
        <v>0.32</v>
      </c>
      <c r="D388" s="32">
        <v>0.49</v>
      </c>
      <c r="E388" s="31">
        <v>0.3</v>
      </c>
      <c r="F388" s="31">
        <v>0.12</v>
      </c>
      <c r="G388" s="32">
        <v>0.25</v>
      </c>
      <c r="H388" s="31">
        <v>0.36</v>
      </c>
      <c r="I388" s="32">
        <v>0.27</v>
      </c>
      <c r="J388" s="31">
        <v>0.44</v>
      </c>
      <c r="K388" s="31">
        <v>0.28999999999999998</v>
      </c>
      <c r="L388" s="31">
        <v>0.25</v>
      </c>
      <c r="M388" s="32">
        <v>0.26</v>
      </c>
      <c r="N388" s="31">
        <v>0.45</v>
      </c>
      <c r="O388" s="32">
        <v>0.3</v>
      </c>
      <c r="P388" s="31">
        <v>0.35</v>
      </c>
      <c r="Q388" s="31">
        <v>0.26</v>
      </c>
      <c r="R388" s="31">
        <v>0.36</v>
      </c>
      <c r="S388" s="31">
        <v>0.33</v>
      </c>
      <c r="T388" s="31">
        <v>0.3</v>
      </c>
      <c r="U388" s="32">
        <v>0.47</v>
      </c>
      <c r="V388" s="31">
        <v>0.13</v>
      </c>
      <c r="W388" s="32">
        <v>0.42</v>
      </c>
      <c r="X388" s="31">
        <v>0.3</v>
      </c>
      <c r="Y388" s="31">
        <v>0.27</v>
      </c>
      <c r="Z388" s="32">
        <v>0.34</v>
      </c>
      <c r="AA388" s="31">
        <v>0.26</v>
      </c>
      <c r="AB388" s="31">
        <v>0.32</v>
      </c>
      <c r="AC388" s="31">
        <v>0.28999999999999998</v>
      </c>
      <c r="AD388" s="32">
        <v>0.09</v>
      </c>
      <c r="AE388" s="31">
        <v>0.34</v>
      </c>
      <c r="AF388" s="31">
        <v>0.57999999999999996</v>
      </c>
      <c r="AG388" s="31">
        <v>0.47</v>
      </c>
      <c r="AH388" s="32">
        <v>0.16</v>
      </c>
      <c r="AI388" s="31">
        <v>0.25</v>
      </c>
      <c r="AJ388" s="31">
        <v>0.47</v>
      </c>
      <c r="AK388" s="32">
        <v>0.38</v>
      </c>
      <c r="AL388" s="31">
        <v>0.25</v>
      </c>
      <c r="AM388" s="31">
        <v>0.51</v>
      </c>
      <c r="AN388" s="31">
        <v>0.41</v>
      </c>
      <c r="AO388" s="32" t="s">
        <v>152</v>
      </c>
      <c r="AP388" s="31">
        <v>1</v>
      </c>
      <c r="AQ388" s="31" t="s">
        <v>152</v>
      </c>
      <c r="AR388" s="32">
        <v>0.47</v>
      </c>
      <c r="AS388" s="31">
        <v>0.34</v>
      </c>
      <c r="AT388" s="31">
        <v>0.43</v>
      </c>
      <c r="AU388" s="31">
        <v>0.14000000000000001</v>
      </c>
      <c r="AV388" s="31">
        <v>0.46</v>
      </c>
      <c r="AW388" s="32">
        <v>0.14000000000000001</v>
      </c>
      <c r="AX388" s="31">
        <v>0.43</v>
      </c>
      <c r="AY388" s="32">
        <v>0.35</v>
      </c>
      <c r="AZ388" s="31">
        <v>0.46</v>
      </c>
      <c r="BA388" s="32">
        <v>0.42</v>
      </c>
      <c r="BB388" s="31">
        <v>0.28999999999999998</v>
      </c>
      <c r="BC388" s="31">
        <v>0.31</v>
      </c>
      <c r="BD388" s="32">
        <v>0.19</v>
      </c>
      <c r="BE388" s="31">
        <v>0.27</v>
      </c>
      <c r="BF388" s="34">
        <v>0.44</v>
      </c>
    </row>
    <row r="389" spans="1:58" ht="24.95" customHeight="1">
      <c r="A389" s="6"/>
      <c r="B389" s="15" t="s">
        <v>254</v>
      </c>
      <c r="C389" s="32">
        <v>0.43</v>
      </c>
      <c r="D389" s="32">
        <v>0.38</v>
      </c>
      <c r="E389" s="31">
        <v>0.53</v>
      </c>
      <c r="F389" s="31">
        <v>0.45</v>
      </c>
      <c r="G389" s="32">
        <v>0.44</v>
      </c>
      <c r="H389" s="31">
        <v>0.43</v>
      </c>
      <c r="I389" s="32">
        <v>0.52</v>
      </c>
      <c r="J389" s="31">
        <v>0.39</v>
      </c>
      <c r="K389" s="31">
        <v>0.43</v>
      </c>
      <c r="L389" s="31">
        <v>0.4</v>
      </c>
      <c r="M389" s="32">
        <v>0.41</v>
      </c>
      <c r="N389" s="31">
        <v>0.41</v>
      </c>
      <c r="O389" s="32">
        <v>0.42</v>
      </c>
      <c r="P389" s="31">
        <v>0.42</v>
      </c>
      <c r="Q389" s="31">
        <v>0.48</v>
      </c>
      <c r="R389" s="31">
        <v>0.39</v>
      </c>
      <c r="S389" s="31">
        <v>0.42</v>
      </c>
      <c r="T389" s="31">
        <v>0.44</v>
      </c>
      <c r="U389" s="32">
        <v>0.41</v>
      </c>
      <c r="V389" s="31">
        <v>0.45</v>
      </c>
      <c r="W389" s="32">
        <v>0.35</v>
      </c>
      <c r="X389" s="31">
        <v>0.47</v>
      </c>
      <c r="Y389" s="31">
        <v>0.45</v>
      </c>
      <c r="Z389" s="32">
        <v>0.43</v>
      </c>
      <c r="AA389" s="31">
        <v>0.46</v>
      </c>
      <c r="AB389" s="31">
        <v>0.44</v>
      </c>
      <c r="AC389" s="31">
        <v>0.38</v>
      </c>
      <c r="AD389" s="32">
        <v>0.45</v>
      </c>
      <c r="AE389" s="31">
        <v>0.55000000000000004</v>
      </c>
      <c r="AF389" s="31">
        <v>0.32</v>
      </c>
      <c r="AG389" s="31">
        <v>0.42</v>
      </c>
      <c r="AH389" s="32">
        <v>0.42</v>
      </c>
      <c r="AI389" s="31">
        <v>0.47</v>
      </c>
      <c r="AJ389" s="31">
        <v>0.39</v>
      </c>
      <c r="AK389" s="32">
        <v>0.43</v>
      </c>
      <c r="AL389" s="31">
        <v>0.52</v>
      </c>
      <c r="AM389" s="31">
        <v>0.34</v>
      </c>
      <c r="AN389" s="31">
        <v>0.42</v>
      </c>
      <c r="AO389" s="32" t="s">
        <v>152</v>
      </c>
      <c r="AP389" s="31" t="s">
        <v>152</v>
      </c>
      <c r="AQ389" s="31">
        <v>1</v>
      </c>
      <c r="AR389" s="32">
        <v>0.37</v>
      </c>
      <c r="AS389" s="31">
        <v>0.4</v>
      </c>
      <c r="AT389" s="31">
        <v>0.38</v>
      </c>
      <c r="AU389" s="31">
        <v>0.51</v>
      </c>
      <c r="AV389" s="31">
        <v>0.36</v>
      </c>
      <c r="AW389" s="32">
        <v>0.47</v>
      </c>
      <c r="AX389" s="31">
        <v>0.4</v>
      </c>
      <c r="AY389" s="32">
        <v>0.43</v>
      </c>
      <c r="AZ389" s="31">
        <v>0.37</v>
      </c>
      <c r="BA389" s="32">
        <v>0.41</v>
      </c>
      <c r="BB389" s="31">
        <v>0.43</v>
      </c>
      <c r="BC389" s="31">
        <v>0.49</v>
      </c>
      <c r="BD389" s="32">
        <v>0.43</v>
      </c>
      <c r="BE389" s="31">
        <v>0.48</v>
      </c>
      <c r="BF389" s="34">
        <v>0.38</v>
      </c>
    </row>
    <row r="390" spans="1:58" ht="24.95" customHeight="1">
      <c r="A390" s="8"/>
      <c r="B390" s="15" t="s">
        <v>255</v>
      </c>
      <c r="C390" s="39">
        <v>0.09</v>
      </c>
      <c r="D390" s="39">
        <v>7.0000000000000007E-2</v>
      </c>
      <c r="E390" s="35">
        <v>7.0000000000000007E-2</v>
      </c>
      <c r="F390" s="35">
        <v>0.12</v>
      </c>
      <c r="G390" s="39">
        <v>0.1</v>
      </c>
      <c r="H390" s="35">
        <v>0.08</v>
      </c>
      <c r="I390" s="39">
        <v>0.09</v>
      </c>
      <c r="J390" s="35">
        <v>0.09</v>
      </c>
      <c r="K390" s="35">
        <v>7.0000000000000007E-2</v>
      </c>
      <c r="L390" s="35">
        <v>0.1</v>
      </c>
      <c r="M390" s="39">
        <v>0.11</v>
      </c>
      <c r="N390" s="35">
        <v>0.05</v>
      </c>
      <c r="O390" s="39">
        <v>0.06</v>
      </c>
      <c r="P390" s="35">
        <v>0.12</v>
      </c>
      <c r="Q390" s="35">
        <v>0.05</v>
      </c>
      <c r="R390" s="35">
        <v>0.12</v>
      </c>
      <c r="S390" s="35">
        <v>0.09</v>
      </c>
      <c r="T390" s="35">
        <v>0.08</v>
      </c>
      <c r="U390" s="39">
        <v>0.06</v>
      </c>
      <c r="V390" s="35">
        <v>0.13</v>
      </c>
      <c r="W390" s="39">
        <v>0.08</v>
      </c>
      <c r="X390" s="35">
        <v>0.09</v>
      </c>
      <c r="Y390" s="35">
        <v>0.09</v>
      </c>
      <c r="Z390" s="39">
        <v>0.09</v>
      </c>
      <c r="AA390" s="35">
        <v>7.0000000000000007E-2</v>
      </c>
      <c r="AB390" s="35">
        <v>0.12</v>
      </c>
      <c r="AC390" s="35">
        <v>0.06</v>
      </c>
      <c r="AD390" s="39">
        <v>0.12</v>
      </c>
      <c r="AE390" s="35">
        <v>0.03</v>
      </c>
      <c r="AF390" s="35">
        <v>0.06</v>
      </c>
      <c r="AG390" s="35">
        <v>0.05</v>
      </c>
      <c r="AH390" s="39">
        <v>0.12</v>
      </c>
      <c r="AI390" s="35">
        <v>0.05</v>
      </c>
      <c r="AJ390" s="35">
        <v>0.08</v>
      </c>
      <c r="AK390" s="39">
        <v>7.0000000000000007E-2</v>
      </c>
      <c r="AL390" s="35">
        <v>0.03</v>
      </c>
      <c r="AM390" s="35">
        <v>7.0000000000000007E-2</v>
      </c>
      <c r="AN390" s="35">
        <v>0.06</v>
      </c>
      <c r="AO390" s="39" t="s">
        <v>152</v>
      </c>
      <c r="AP390" s="35" t="s">
        <v>152</v>
      </c>
      <c r="AQ390" s="35" t="s">
        <v>152</v>
      </c>
      <c r="AR390" s="39">
        <v>0.06</v>
      </c>
      <c r="AS390" s="35">
        <v>0.09</v>
      </c>
      <c r="AT390" s="35">
        <v>7.0000000000000007E-2</v>
      </c>
      <c r="AU390" s="35">
        <v>0.11</v>
      </c>
      <c r="AV390" s="35">
        <v>0.05</v>
      </c>
      <c r="AW390" s="39">
        <v>0.12</v>
      </c>
      <c r="AX390" s="35">
        <v>0.06</v>
      </c>
      <c r="AY390" s="39">
        <v>0.08</v>
      </c>
      <c r="AZ390" s="35">
        <v>0.03</v>
      </c>
      <c r="BA390" s="39">
        <v>0.03</v>
      </c>
      <c r="BB390" s="35">
        <v>0.11</v>
      </c>
      <c r="BC390" s="35">
        <v>0.02</v>
      </c>
      <c r="BD390" s="39">
        <v>0.12</v>
      </c>
      <c r="BE390" s="35">
        <v>7.0000000000000007E-2</v>
      </c>
      <c r="BF390" s="38">
        <v>7.0000000000000007E-2</v>
      </c>
    </row>
    <row r="392" spans="1:58" ht="24.95" customHeight="1">
      <c r="A392" s="1"/>
      <c r="B392" s="1" t="s">
        <v>40</v>
      </c>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row>
    <row r="393" spans="1:58" ht="24.9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row>
    <row r="394" spans="1:58" ht="24.95" customHeight="1">
      <c r="A394" s="2" t="s">
        <v>75</v>
      </c>
      <c r="B394" s="3"/>
      <c r="C394" s="69" t="s">
        <v>74</v>
      </c>
      <c r="D394" s="66" t="s">
        <v>76</v>
      </c>
      <c r="E394" s="68"/>
      <c r="F394" s="67"/>
      <c r="G394" s="66" t="s">
        <v>77</v>
      </c>
      <c r="H394" s="67"/>
      <c r="I394" s="66" t="s">
        <v>78</v>
      </c>
      <c r="J394" s="68"/>
      <c r="K394" s="68"/>
      <c r="L394" s="67"/>
      <c r="M394" s="66" t="s">
        <v>79</v>
      </c>
      <c r="N394" s="67"/>
      <c r="O394" s="66" t="s">
        <v>80</v>
      </c>
      <c r="P394" s="68"/>
      <c r="Q394" s="68"/>
      <c r="R394" s="68"/>
      <c r="S394" s="68"/>
      <c r="T394" s="67"/>
      <c r="U394" s="66" t="s">
        <v>81</v>
      </c>
      <c r="V394" s="67"/>
      <c r="W394" s="66" t="s">
        <v>82</v>
      </c>
      <c r="X394" s="68"/>
      <c r="Y394" s="67"/>
      <c r="Z394" s="66" t="s">
        <v>83</v>
      </c>
      <c r="AA394" s="68"/>
      <c r="AB394" s="68"/>
      <c r="AC394" s="67"/>
      <c r="AD394" s="66" t="s">
        <v>84</v>
      </c>
      <c r="AE394" s="68"/>
      <c r="AF394" s="68"/>
      <c r="AG394" s="67"/>
      <c r="AH394" s="66" t="s">
        <v>85</v>
      </c>
      <c r="AI394" s="68"/>
      <c r="AJ394" s="67"/>
      <c r="AK394" s="66" t="s">
        <v>86</v>
      </c>
      <c r="AL394" s="68"/>
      <c r="AM394" s="68"/>
      <c r="AN394" s="67"/>
      <c r="AO394" s="66" t="s">
        <v>87</v>
      </c>
      <c r="AP394" s="68"/>
      <c r="AQ394" s="67"/>
      <c r="AR394" s="66" t="s">
        <v>88</v>
      </c>
      <c r="AS394" s="68"/>
      <c r="AT394" s="68"/>
      <c r="AU394" s="67"/>
      <c r="AV394" s="65" t="s">
        <v>89</v>
      </c>
      <c r="AW394" s="66" t="s">
        <v>90</v>
      </c>
      <c r="AX394" s="67"/>
      <c r="AY394" s="66" t="s">
        <v>91</v>
      </c>
      <c r="AZ394" s="67"/>
      <c r="BA394" s="66" t="s">
        <v>92</v>
      </c>
      <c r="BB394" s="68"/>
      <c r="BC394" s="67"/>
      <c r="BD394" s="66" t="s">
        <v>93</v>
      </c>
      <c r="BE394" s="68"/>
      <c r="BF394" s="67"/>
    </row>
    <row r="395" spans="1:58" ht="24.95" customHeight="1">
      <c r="A395" s="5"/>
      <c r="B395" s="4"/>
      <c r="C395" s="11" t="s">
        <v>94</v>
      </c>
      <c r="D395" s="11" t="s">
        <v>95</v>
      </c>
      <c r="E395" s="10" t="s">
        <v>96</v>
      </c>
      <c r="F395" s="10" t="s">
        <v>97</v>
      </c>
      <c r="G395" s="11" t="s">
        <v>98</v>
      </c>
      <c r="H395" s="10" t="s">
        <v>99</v>
      </c>
      <c r="I395" s="11" t="s">
        <v>100</v>
      </c>
      <c r="J395" s="10" t="s">
        <v>101</v>
      </c>
      <c r="K395" s="10" t="s">
        <v>102</v>
      </c>
      <c r="L395" s="10" t="s">
        <v>103</v>
      </c>
      <c r="M395" s="11" t="s">
        <v>104</v>
      </c>
      <c r="N395" s="10" t="s">
        <v>105</v>
      </c>
      <c r="O395" s="11" t="s">
        <v>106</v>
      </c>
      <c r="P395" s="10" t="s">
        <v>107</v>
      </c>
      <c r="Q395" s="10" t="s">
        <v>108</v>
      </c>
      <c r="R395" s="10" t="s">
        <v>109</v>
      </c>
      <c r="S395" s="10" t="s">
        <v>110</v>
      </c>
      <c r="T395" s="10" t="s">
        <v>111</v>
      </c>
      <c r="U395" s="11" t="s">
        <v>112</v>
      </c>
      <c r="V395" s="10" t="s">
        <v>113</v>
      </c>
      <c r="W395" s="11" t="s">
        <v>114</v>
      </c>
      <c r="X395" s="10" t="s">
        <v>115</v>
      </c>
      <c r="Y395" s="10" t="s">
        <v>116</v>
      </c>
      <c r="Z395" s="11" t="s">
        <v>117</v>
      </c>
      <c r="AA395" s="10" t="s">
        <v>118</v>
      </c>
      <c r="AB395" s="10" t="s">
        <v>119</v>
      </c>
      <c r="AC395" s="10" t="s">
        <v>120</v>
      </c>
      <c r="AD395" s="11" t="s">
        <v>121</v>
      </c>
      <c r="AE395" s="10" t="s">
        <v>122</v>
      </c>
      <c r="AF395" s="10" t="s">
        <v>123</v>
      </c>
      <c r="AG395" s="10" t="s">
        <v>124</v>
      </c>
      <c r="AH395" s="11" t="s">
        <v>125</v>
      </c>
      <c r="AI395" s="10" t="s">
        <v>126</v>
      </c>
      <c r="AJ395" s="10" t="s">
        <v>127</v>
      </c>
      <c r="AK395" s="11" t="s">
        <v>128</v>
      </c>
      <c r="AL395" s="10" t="s">
        <v>129</v>
      </c>
      <c r="AM395" s="10" t="s">
        <v>130</v>
      </c>
      <c r="AN395" s="10" t="s">
        <v>131</v>
      </c>
      <c r="AO395" s="11" t="s">
        <v>132</v>
      </c>
      <c r="AP395" s="10" t="s">
        <v>133</v>
      </c>
      <c r="AQ395" s="10" t="s">
        <v>134</v>
      </c>
      <c r="AR395" s="11" t="s">
        <v>135</v>
      </c>
      <c r="AS395" s="10" t="s">
        <v>136</v>
      </c>
      <c r="AT395" s="10" t="s">
        <v>137</v>
      </c>
      <c r="AU395" s="10" t="s">
        <v>138</v>
      </c>
      <c r="AV395" s="10" t="s">
        <v>139</v>
      </c>
      <c r="AW395" s="11" t="s">
        <v>140</v>
      </c>
      <c r="AX395" s="10" t="s">
        <v>141</v>
      </c>
      <c r="AY395" s="11" t="s">
        <v>142</v>
      </c>
      <c r="AZ395" s="10" t="s">
        <v>143</v>
      </c>
      <c r="BA395" s="11" t="s">
        <v>144</v>
      </c>
      <c r="BB395" s="10" t="s">
        <v>145</v>
      </c>
      <c r="BC395" s="10" t="s">
        <v>146</v>
      </c>
      <c r="BD395" s="11" t="s">
        <v>147</v>
      </c>
      <c r="BE395" s="10" t="s">
        <v>148</v>
      </c>
      <c r="BF395" s="12" t="s">
        <v>149</v>
      </c>
    </row>
    <row r="396" spans="1:58" ht="24.95" customHeight="1">
      <c r="A396" s="7" t="s">
        <v>40</v>
      </c>
      <c r="B396" s="15" t="s">
        <v>150</v>
      </c>
      <c r="C396" s="17">
        <v>602</v>
      </c>
      <c r="D396" s="17">
        <v>217</v>
      </c>
      <c r="E396" s="16">
        <v>131</v>
      </c>
      <c r="F396" s="16">
        <v>229</v>
      </c>
      <c r="G396" s="17">
        <v>271</v>
      </c>
      <c r="H396" s="16">
        <v>326</v>
      </c>
      <c r="I396" s="17">
        <v>119</v>
      </c>
      <c r="J396" s="16">
        <v>158</v>
      </c>
      <c r="K396" s="16">
        <v>157</v>
      </c>
      <c r="L396" s="16">
        <v>168</v>
      </c>
      <c r="M396" s="17">
        <v>361</v>
      </c>
      <c r="N396" s="16">
        <v>186</v>
      </c>
      <c r="O396" s="17">
        <v>163</v>
      </c>
      <c r="P396" s="16">
        <v>187</v>
      </c>
      <c r="Q396" s="16">
        <v>150</v>
      </c>
      <c r="R396" s="16">
        <v>99</v>
      </c>
      <c r="S396" s="16">
        <v>349</v>
      </c>
      <c r="T396" s="16">
        <v>250</v>
      </c>
      <c r="U396" s="17">
        <v>258</v>
      </c>
      <c r="V396" s="16">
        <v>265</v>
      </c>
      <c r="W396" s="17">
        <v>151</v>
      </c>
      <c r="X396" s="16">
        <v>183</v>
      </c>
      <c r="Y396" s="16">
        <v>268</v>
      </c>
      <c r="Z396" s="17">
        <v>286</v>
      </c>
      <c r="AA396" s="16">
        <v>102</v>
      </c>
      <c r="AB396" s="16">
        <v>125</v>
      </c>
      <c r="AC396" s="16">
        <v>90</v>
      </c>
      <c r="AD396" s="17">
        <v>239</v>
      </c>
      <c r="AE396" s="16">
        <v>160</v>
      </c>
      <c r="AF396" s="16">
        <v>194</v>
      </c>
      <c r="AG396" s="16">
        <v>353</v>
      </c>
      <c r="AH396" s="17">
        <v>171</v>
      </c>
      <c r="AI396" s="16">
        <v>161</v>
      </c>
      <c r="AJ396" s="16">
        <v>256</v>
      </c>
      <c r="AK396" s="17">
        <v>423</v>
      </c>
      <c r="AL396" s="16">
        <v>177</v>
      </c>
      <c r="AM396" s="16">
        <v>235</v>
      </c>
      <c r="AN396" s="16">
        <v>385</v>
      </c>
      <c r="AO396" s="17">
        <v>102</v>
      </c>
      <c r="AP396" s="16">
        <v>190</v>
      </c>
      <c r="AQ396" s="16">
        <v>258</v>
      </c>
      <c r="AR396" s="17">
        <v>253</v>
      </c>
      <c r="AS396" s="16">
        <v>126</v>
      </c>
      <c r="AT396" s="16">
        <v>379</v>
      </c>
      <c r="AU396" s="16">
        <v>179</v>
      </c>
      <c r="AV396" s="16">
        <v>270</v>
      </c>
      <c r="AW396" s="17">
        <v>220</v>
      </c>
      <c r="AX396" s="16">
        <v>316</v>
      </c>
      <c r="AY396" s="17">
        <v>495</v>
      </c>
      <c r="AZ396" s="16">
        <v>177</v>
      </c>
      <c r="BA396" s="17">
        <v>144</v>
      </c>
      <c r="BB396" s="16">
        <v>451</v>
      </c>
      <c r="BC396" s="16">
        <v>48</v>
      </c>
      <c r="BD396" s="17">
        <v>138</v>
      </c>
      <c r="BE396" s="16">
        <v>211</v>
      </c>
      <c r="BF396" s="18">
        <v>235</v>
      </c>
    </row>
    <row r="397" spans="1:58" ht="24.95" customHeight="1">
      <c r="A397" s="6"/>
      <c r="B397" s="15"/>
      <c r="C397" s="23"/>
      <c r="D397" s="23"/>
      <c r="E397" s="22"/>
      <c r="F397" s="22"/>
      <c r="G397" s="23"/>
      <c r="H397" s="22"/>
      <c r="I397" s="23"/>
      <c r="J397" s="22"/>
      <c r="K397" s="22"/>
      <c r="L397" s="22"/>
      <c r="M397" s="23"/>
      <c r="N397" s="22"/>
      <c r="O397" s="23"/>
      <c r="P397" s="22"/>
      <c r="Q397" s="22"/>
      <c r="R397" s="22"/>
      <c r="S397" s="22"/>
      <c r="T397" s="22"/>
      <c r="U397" s="23"/>
      <c r="V397" s="22"/>
      <c r="W397" s="23"/>
      <c r="X397" s="22"/>
      <c r="Y397" s="22"/>
      <c r="Z397" s="23"/>
      <c r="AA397" s="22"/>
      <c r="AB397" s="22"/>
      <c r="AC397" s="22"/>
      <c r="AD397" s="23"/>
      <c r="AE397" s="22"/>
      <c r="AF397" s="22"/>
      <c r="AG397" s="22"/>
      <c r="AH397" s="23"/>
      <c r="AI397" s="22"/>
      <c r="AJ397" s="22"/>
      <c r="AK397" s="23"/>
      <c r="AL397" s="22"/>
      <c r="AM397" s="22"/>
      <c r="AN397" s="22"/>
      <c r="AO397" s="23"/>
      <c r="AP397" s="22"/>
      <c r="AQ397" s="22"/>
      <c r="AR397" s="23"/>
      <c r="AS397" s="22"/>
      <c r="AT397" s="22"/>
      <c r="AU397" s="22"/>
      <c r="AV397" s="22"/>
      <c r="AW397" s="23"/>
      <c r="AX397" s="22"/>
      <c r="AY397" s="23"/>
      <c r="AZ397" s="22"/>
      <c r="BA397" s="23"/>
      <c r="BB397" s="22"/>
      <c r="BC397" s="22"/>
      <c r="BD397" s="23"/>
      <c r="BE397" s="22"/>
      <c r="BF397" s="25"/>
    </row>
    <row r="398" spans="1:58" ht="24.95" customHeight="1">
      <c r="A398" s="6"/>
      <c r="B398" s="15" t="s">
        <v>256</v>
      </c>
      <c r="C398" s="49">
        <v>0.91</v>
      </c>
      <c r="D398" s="49">
        <v>0.95</v>
      </c>
      <c r="E398" s="50">
        <v>0.9</v>
      </c>
      <c r="F398" s="50">
        <v>0.88</v>
      </c>
      <c r="G398" s="49">
        <v>0.91</v>
      </c>
      <c r="H398" s="50">
        <v>0.92</v>
      </c>
      <c r="I398" s="49">
        <v>0.93</v>
      </c>
      <c r="J398" s="50">
        <v>0.92</v>
      </c>
      <c r="K398" s="50">
        <v>0.92</v>
      </c>
      <c r="L398" s="50">
        <v>0.89</v>
      </c>
      <c r="M398" s="49">
        <v>0.89</v>
      </c>
      <c r="N398" s="50">
        <v>0.95</v>
      </c>
      <c r="O398" s="49">
        <v>0.92</v>
      </c>
      <c r="P398" s="50">
        <v>0.92</v>
      </c>
      <c r="Q398" s="50">
        <v>0.89</v>
      </c>
      <c r="R398" s="50">
        <v>0.92</v>
      </c>
      <c r="S398" s="50">
        <v>0.92</v>
      </c>
      <c r="T398" s="50">
        <v>0.9</v>
      </c>
      <c r="U398" s="49">
        <v>0.96</v>
      </c>
      <c r="V398" s="50">
        <v>0.87</v>
      </c>
      <c r="W398" s="49">
        <v>0.91</v>
      </c>
      <c r="X398" s="50">
        <v>0.92</v>
      </c>
      <c r="Y398" s="50">
        <v>0.91</v>
      </c>
      <c r="Z398" s="49">
        <v>0.93</v>
      </c>
      <c r="AA398" s="50">
        <v>0.91</v>
      </c>
      <c r="AB398" s="50">
        <v>0.9</v>
      </c>
      <c r="AC398" s="50">
        <v>0.9</v>
      </c>
      <c r="AD398" s="49">
        <v>0.9</v>
      </c>
      <c r="AE398" s="50">
        <v>0.91</v>
      </c>
      <c r="AF398" s="50">
        <v>0.93</v>
      </c>
      <c r="AG398" s="50">
        <v>0.92</v>
      </c>
      <c r="AH398" s="49">
        <v>0.89</v>
      </c>
      <c r="AI398" s="50">
        <v>0.91</v>
      </c>
      <c r="AJ398" s="50">
        <v>0.93</v>
      </c>
      <c r="AK398" s="49">
        <v>0.94</v>
      </c>
      <c r="AL398" s="50">
        <v>0.9</v>
      </c>
      <c r="AM398" s="50">
        <v>0.93</v>
      </c>
      <c r="AN398" s="50">
        <v>0.93</v>
      </c>
      <c r="AO398" s="49">
        <v>0.9</v>
      </c>
      <c r="AP398" s="50">
        <v>0.95</v>
      </c>
      <c r="AQ398" s="50">
        <v>0.88</v>
      </c>
      <c r="AR398" s="49">
        <v>0.97</v>
      </c>
      <c r="AS398" s="50">
        <v>0.98</v>
      </c>
      <c r="AT398" s="50">
        <v>0.97</v>
      </c>
      <c r="AU398" s="50">
        <v>0.85</v>
      </c>
      <c r="AV398" s="50">
        <v>0.94</v>
      </c>
      <c r="AW398" s="49">
        <v>0.87</v>
      </c>
      <c r="AX398" s="50">
        <v>0.94</v>
      </c>
      <c r="AY398" s="49">
        <v>0.91</v>
      </c>
      <c r="AZ398" s="50">
        <v>0.96</v>
      </c>
      <c r="BA398" s="49">
        <v>0.9</v>
      </c>
      <c r="BB398" s="50">
        <v>0.91</v>
      </c>
      <c r="BC398" s="50">
        <v>0.92</v>
      </c>
      <c r="BD398" s="49">
        <v>0.88</v>
      </c>
      <c r="BE398" s="50">
        <v>0.9</v>
      </c>
      <c r="BF398" s="51">
        <v>0.93</v>
      </c>
    </row>
    <row r="399" spans="1:58" ht="24.95" customHeight="1">
      <c r="A399" s="6"/>
      <c r="B399" s="15" t="s">
        <v>257</v>
      </c>
      <c r="C399" s="49">
        <v>7.0000000000000007E-2</v>
      </c>
      <c r="D399" s="49">
        <v>0.03</v>
      </c>
      <c r="E399" s="50">
        <v>0.08</v>
      </c>
      <c r="F399" s="50">
        <v>0.12</v>
      </c>
      <c r="G399" s="49">
        <v>0.08</v>
      </c>
      <c r="H399" s="50">
        <v>7.0000000000000007E-2</v>
      </c>
      <c r="I399" s="49">
        <v>0.05</v>
      </c>
      <c r="J399" s="50">
        <v>7.0000000000000007E-2</v>
      </c>
      <c r="K399" s="50">
        <v>7.0000000000000007E-2</v>
      </c>
      <c r="L399" s="50">
        <v>0.09</v>
      </c>
      <c r="M399" s="49">
        <v>0.09</v>
      </c>
      <c r="N399" s="50">
        <v>0.04</v>
      </c>
      <c r="O399" s="49">
        <v>0.06</v>
      </c>
      <c r="P399" s="50">
        <v>7.0000000000000007E-2</v>
      </c>
      <c r="Q399" s="50">
        <v>0.1</v>
      </c>
      <c r="R399" s="50">
        <v>0.06</v>
      </c>
      <c r="S399" s="50">
        <v>7.0000000000000007E-2</v>
      </c>
      <c r="T399" s="50">
        <v>0.09</v>
      </c>
      <c r="U399" s="49">
        <v>0.03</v>
      </c>
      <c r="V399" s="50">
        <v>0.12</v>
      </c>
      <c r="W399" s="49">
        <v>0.08</v>
      </c>
      <c r="X399" s="50">
        <v>7.0000000000000007E-2</v>
      </c>
      <c r="Y399" s="50">
        <v>0.08</v>
      </c>
      <c r="Z399" s="49">
        <v>0.06</v>
      </c>
      <c r="AA399" s="50">
        <v>0.09</v>
      </c>
      <c r="AB399" s="50">
        <v>0.09</v>
      </c>
      <c r="AC399" s="50">
        <v>0.08</v>
      </c>
      <c r="AD399" s="49">
        <v>0.09</v>
      </c>
      <c r="AE399" s="50">
        <v>0.08</v>
      </c>
      <c r="AF399" s="50">
        <v>0.05</v>
      </c>
      <c r="AG399" s="50">
        <v>7.0000000000000007E-2</v>
      </c>
      <c r="AH399" s="49">
        <v>0.09</v>
      </c>
      <c r="AI399" s="50">
        <v>0.09</v>
      </c>
      <c r="AJ399" s="50">
        <v>0.05</v>
      </c>
      <c r="AK399" s="49">
        <v>0.05</v>
      </c>
      <c r="AL399" s="50">
        <v>0.08</v>
      </c>
      <c r="AM399" s="50">
        <v>0.05</v>
      </c>
      <c r="AN399" s="50">
        <v>0.06</v>
      </c>
      <c r="AO399" s="49">
        <v>0.1</v>
      </c>
      <c r="AP399" s="50">
        <v>0.04</v>
      </c>
      <c r="AQ399" s="50">
        <v>0.1</v>
      </c>
      <c r="AR399" s="49">
        <v>0.02</v>
      </c>
      <c r="AS399" s="50">
        <v>0.02</v>
      </c>
      <c r="AT399" s="50">
        <v>0.02</v>
      </c>
      <c r="AU399" s="50">
        <v>0.12</v>
      </c>
      <c r="AV399" s="50">
        <v>0.03</v>
      </c>
      <c r="AW399" s="49">
        <v>0.12</v>
      </c>
      <c r="AX399" s="50">
        <v>0.05</v>
      </c>
      <c r="AY399" s="49">
        <v>0.08</v>
      </c>
      <c r="AZ399" s="50">
        <v>0.02</v>
      </c>
      <c r="BA399" s="49">
        <v>0.08</v>
      </c>
      <c r="BB399" s="50">
        <v>7.0000000000000007E-2</v>
      </c>
      <c r="BC399" s="50">
        <v>0.06</v>
      </c>
      <c r="BD399" s="49">
        <v>0.1</v>
      </c>
      <c r="BE399" s="50">
        <v>0.09</v>
      </c>
      <c r="BF399" s="51">
        <v>0.05</v>
      </c>
    </row>
    <row r="400" spans="1:58" ht="24.95" customHeight="1">
      <c r="A400" s="6"/>
      <c r="B400" s="15" t="s">
        <v>258</v>
      </c>
      <c r="C400" s="49">
        <v>0.84</v>
      </c>
      <c r="D400" s="49">
        <v>0.92</v>
      </c>
      <c r="E400" s="50">
        <v>0.82</v>
      </c>
      <c r="F400" s="50">
        <v>0.76</v>
      </c>
      <c r="G400" s="49">
        <v>0.82</v>
      </c>
      <c r="H400" s="50">
        <v>0.85</v>
      </c>
      <c r="I400" s="49">
        <v>0.88</v>
      </c>
      <c r="J400" s="50">
        <v>0.84</v>
      </c>
      <c r="K400" s="50">
        <v>0.85</v>
      </c>
      <c r="L400" s="50">
        <v>0.79</v>
      </c>
      <c r="M400" s="49">
        <v>0.8</v>
      </c>
      <c r="N400" s="50">
        <v>0.92</v>
      </c>
      <c r="O400" s="49">
        <v>0.86</v>
      </c>
      <c r="P400" s="50">
        <v>0.85</v>
      </c>
      <c r="Q400" s="50">
        <v>0.79</v>
      </c>
      <c r="R400" s="50">
        <v>0.86</v>
      </c>
      <c r="S400" s="50">
        <v>0.85</v>
      </c>
      <c r="T400" s="50">
        <v>0.81</v>
      </c>
      <c r="U400" s="49">
        <v>0.94</v>
      </c>
      <c r="V400" s="50">
        <v>0.75</v>
      </c>
      <c r="W400" s="49">
        <v>0.84</v>
      </c>
      <c r="X400" s="50">
        <v>0.85</v>
      </c>
      <c r="Y400" s="50">
        <v>0.83</v>
      </c>
      <c r="Z400" s="49">
        <v>0.87</v>
      </c>
      <c r="AA400" s="50">
        <v>0.81</v>
      </c>
      <c r="AB400" s="50">
        <v>0.81</v>
      </c>
      <c r="AC400" s="50">
        <v>0.82</v>
      </c>
      <c r="AD400" s="49">
        <v>0.81</v>
      </c>
      <c r="AE400" s="50">
        <v>0.82</v>
      </c>
      <c r="AF400" s="50">
        <v>0.88</v>
      </c>
      <c r="AG400" s="50">
        <v>0.86</v>
      </c>
      <c r="AH400" s="49">
        <v>0.79</v>
      </c>
      <c r="AI400" s="50">
        <v>0.83</v>
      </c>
      <c r="AJ400" s="50">
        <v>0.88</v>
      </c>
      <c r="AK400" s="49">
        <v>0.88</v>
      </c>
      <c r="AL400" s="50">
        <v>0.81</v>
      </c>
      <c r="AM400" s="50">
        <v>0.88</v>
      </c>
      <c r="AN400" s="50">
        <v>0.87</v>
      </c>
      <c r="AO400" s="49">
        <v>0.79</v>
      </c>
      <c r="AP400" s="50">
        <v>0.91</v>
      </c>
      <c r="AQ400" s="50">
        <v>0.79</v>
      </c>
      <c r="AR400" s="49">
        <v>0.95</v>
      </c>
      <c r="AS400" s="50">
        <v>0.96</v>
      </c>
      <c r="AT400" s="50">
        <v>0.95</v>
      </c>
      <c r="AU400" s="50">
        <v>0.73</v>
      </c>
      <c r="AV400" s="50">
        <v>0.91</v>
      </c>
      <c r="AW400" s="49">
        <v>0.76</v>
      </c>
      <c r="AX400" s="50">
        <v>0.89</v>
      </c>
      <c r="AY400" s="49">
        <v>0.83</v>
      </c>
      <c r="AZ400" s="50">
        <v>0.94</v>
      </c>
      <c r="BA400" s="49">
        <v>0.82</v>
      </c>
      <c r="BB400" s="50">
        <v>0.84</v>
      </c>
      <c r="BC400" s="50">
        <v>0.85</v>
      </c>
      <c r="BD400" s="49">
        <v>0.78</v>
      </c>
      <c r="BE400" s="50">
        <v>0.81</v>
      </c>
      <c r="BF400" s="51">
        <v>0.88</v>
      </c>
    </row>
    <row r="401" spans="1:58" ht="24.95" customHeight="1">
      <c r="A401" s="6"/>
      <c r="B401" s="15" t="s">
        <v>259</v>
      </c>
      <c r="C401" s="32">
        <v>0.72</v>
      </c>
      <c r="D401" s="32">
        <v>0.87</v>
      </c>
      <c r="E401" s="31">
        <v>0.65</v>
      </c>
      <c r="F401" s="31">
        <v>0.61</v>
      </c>
      <c r="G401" s="32">
        <v>0.7</v>
      </c>
      <c r="H401" s="31">
        <v>0.73</v>
      </c>
      <c r="I401" s="32">
        <v>0.75</v>
      </c>
      <c r="J401" s="31">
        <v>0.76</v>
      </c>
      <c r="K401" s="31">
        <v>0.75</v>
      </c>
      <c r="L401" s="31">
        <v>0.63</v>
      </c>
      <c r="M401" s="32">
        <v>0.65</v>
      </c>
      <c r="N401" s="31">
        <v>0.83</v>
      </c>
      <c r="O401" s="32">
        <v>0.69</v>
      </c>
      <c r="P401" s="31">
        <v>0.75</v>
      </c>
      <c r="Q401" s="31">
        <v>0.67</v>
      </c>
      <c r="R401" s="31">
        <v>0.78</v>
      </c>
      <c r="S401" s="31">
        <v>0.72</v>
      </c>
      <c r="T401" s="31">
        <v>0.71</v>
      </c>
      <c r="U401" s="32">
        <v>0.85</v>
      </c>
      <c r="V401" s="31">
        <v>0.6</v>
      </c>
      <c r="W401" s="32">
        <v>0.73</v>
      </c>
      <c r="X401" s="31">
        <v>0.7</v>
      </c>
      <c r="Y401" s="31">
        <v>0.73</v>
      </c>
      <c r="Z401" s="32">
        <v>0.72</v>
      </c>
      <c r="AA401" s="31">
        <v>0.7</v>
      </c>
      <c r="AB401" s="31">
        <v>0.7</v>
      </c>
      <c r="AC401" s="31">
        <v>0.76</v>
      </c>
      <c r="AD401" s="32">
        <v>0.65</v>
      </c>
      <c r="AE401" s="31">
        <v>0.7</v>
      </c>
      <c r="AF401" s="31">
        <v>0.82</v>
      </c>
      <c r="AG401" s="31">
        <v>0.77</v>
      </c>
      <c r="AH401" s="32">
        <v>0.63</v>
      </c>
      <c r="AI401" s="31">
        <v>0.73</v>
      </c>
      <c r="AJ401" s="31">
        <v>0.77</v>
      </c>
      <c r="AK401" s="32">
        <v>0.78</v>
      </c>
      <c r="AL401" s="31">
        <v>0.67</v>
      </c>
      <c r="AM401" s="31">
        <v>0.81</v>
      </c>
      <c r="AN401" s="31">
        <v>0.77</v>
      </c>
      <c r="AO401" s="32">
        <v>0.62</v>
      </c>
      <c r="AP401" s="31">
        <v>0.85</v>
      </c>
      <c r="AQ401" s="31">
        <v>0.64</v>
      </c>
      <c r="AR401" s="32">
        <v>0.91</v>
      </c>
      <c r="AS401" s="31">
        <v>0.67</v>
      </c>
      <c r="AT401" s="31">
        <v>0.83</v>
      </c>
      <c r="AU401" s="31">
        <v>0.56999999999999995</v>
      </c>
      <c r="AV401" s="31">
        <v>0.81</v>
      </c>
      <c r="AW401" s="32">
        <v>0.63</v>
      </c>
      <c r="AX401" s="31">
        <v>0.77</v>
      </c>
      <c r="AY401" s="32">
        <v>0.74</v>
      </c>
      <c r="AZ401" s="31">
        <v>0.83</v>
      </c>
      <c r="BA401" s="32">
        <v>0.72</v>
      </c>
      <c r="BB401" s="31">
        <v>0.72</v>
      </c>
      <c r="BC401" s="31">
        <v>0.83</v>
      </c>
      <c r="BD401" s="32">
        <v>0.62</v>
      </c>
      <c r="BE401" s="31">
        <v>0.71</v>
      </c>
      <c r="BF401" s="34">
        <v>0.78</v>
      </c>
    </row>
    <row r="402" spans="1:58" ht="24.95" customHeight="1">
      <c r="A402" s="6"/>
      <c r="B402" s="15" t="s">
        <v>260</v>
      </c>
      <c r="C402" s="32">
        <v>0.19</v>
      </c>
      <c r="D402" s="32">
        <v>0.09</v>
      </c>
      <c r="E402" s="31">
        <v>0.25</v>
      </c>
      <c r="F402" s="31">
        <v>0.27</v>
      </c>
      <c r="G402" s="32">
        <v>0.2</v>
      </c>
      <c r="H402" s="31">
        <v>0.19</v>
      </c>
      <c r="I402" s="32">
        <v>0.18</v>
      </c>
      <c r="J402" s="31">
        <v>0.16</v>
      </c>
      <c r="K402" s="31">
        <v>0.17</v>
      </c>
      <c r="L402" s="31">
        <v>0.26</v>
      </c>
      <c r="M402" s="32">
        <v>0.24</v>
      </c>
      <c r="N402" s="31">
        <v>0.12</v>
      </c>
      <c r="O402" s="32">
        <v>0.23</v>
      </c>
      <c r="P402" s="31">
        <v>0.17</v>
      </c>
      <c r="Q402" s="31">
        <v>0.22</v>
      </c>
      <c r="R402" s="31">
        <v>0.14000000000000001</v>
      </c>
      <c r="S402" s="31">
        <v>0.2</v>
      </c>
      <c r="T402" s="31">
        <v>0.19</v>
      </c>
      <c r="U402" s="32">
        <v>0.11</v>
      </c>
      <c r="V402" s="31">
        <v>0.26</v>
      </c>
      <c r="W402" s="32">
        <v>0.18</v>
      </c>
      <c r="X402" s="31">
        <v>0.22</v>
      </c>
      <c r="Y402" s="31">
        <v>0.18</v>
      </c>
      <c r="Z402" s="32">
        <v>0.2</v>
      </c>
      <c r="AA402" s="31">
        <v>0.21</v>
      </c>
      <c r="AB402" s="31">
        <v>0.2</v>
      </c>
      <c r="AC402" s="31">
        <v>0.14000000000000001</v>
      </c>
      <c r="AD402" s="32">
        <v>0.25</v>
      </c>
      <c r="AE402" s="31">
        <v>0.21</v>
      </c>
      <c r="AF402" s="31">
        <v>0.11</v>
      </c>
      <c r="AG402" s="31">
        <v>0.15</v>
      </c>
      <c r="AH402" s="32">
        <v>0.26</v>
      </c>
      <c r="AI402" s="31">
        <v>0.18</v>
      </c>
      <c r="AJ402" s="31">
        <v>0.16</v>
      </c>
      <c r="AK402" s="32">
        <v>0.16</v>
      </c>
      <c r="AL402" s="31">
        <v>0.23</v>
      </c>
      <c r="AM402" s="31">
        <v>0.13</v>
      </c>
      <c r="AN402" s="31">
        <v>0.16</v>
      </c>
      <c r="AO402" s="32">
        <v>0.28000000000000003</v>
      </c>
      <c r="AP402" s="31">
        <v>0.09</v>
      </c>
      <c r="AQ402" s="31">
        <v>0.24</v>
      </c>
      <c r="AR402" s="32">
        <v>0.06</v>
      </c>
      <c r="AS402" s="31">
        <v>0.3</v>
      </c>
      <c r="AT402" s="31">
        <v>0.14000000000000001</v>
      </c>
      <c r="AU402" s="31">
        <v>0.28999999999999998</v>
      </c>
      <c r="AV402" s="31">
        <v>0.13</v>
      </c>
      <c r="AW402" s="32">
        <v>0.25</v>
      </c>
      <c r="AX402" s="31">
        <v>0.17</v>
      </c>
      <c r="AY402" s="32">
        <v>0.17</v>
      </c>
      <c r="AZ402" s="31">
        <v>0.13</v>
      </c>
      <c r="BA402" s="32">
        <v>0.18</v>
      </c>
      <c r="BB402" s="31">
        <v>0.19</v>
      </c>
      <c r="BC402" s="31">
        <v>0.09</v>
      </c>
      <c r="BD402" s="32">
        <v>0.26</v>
      </c>
      <c r="BE402" s="31">
        <v>0.19</v>
      </c>
      <c r="BF402" s="34">
        <v>0.16</v>
      </c>
    </row>
    <row r="403" spans="1:58" ht="24.95" customHeight="1">
      <c r="A403" s="6"/>
      <c r="B403" s="15" t="s">
        <v>261</v>
      </c>
      <c r="C403" s="32">
        <v>0.04</v>
      </c>
      <c r="D403" s="32">
        <v>0.01</v>
      </c>
      <c r="E403" s="31">
        <v>0.05</v>
      </c>
      <c r="F403" s="31">
        <v>0.05</v>
      </c>
      <c r="G403" s="32">
        <v>0.04</v>
      </c>
      <c r="H403" s="31">
        <v>0.04</v>
      </c>
      <c r="I403" s="32">
        <v>0.02</v>
      </c>
      <c r="J403" s="31">
        <v>0.03</v>
      </c>
      <c r="K403" s="31">
        <v>0.05</v>
      </c>
      <c r="L403" s="31">
        <v>0.05</v>
      </c>
      <c r="M403" s="32">
        <v>0.05</v>
      </c>
      <c r="N403" s="31">
        <v>0.02</v>
      </c>
      <c r="O403" s="32">
        <v>0.02</v>
      </c>
      <c r="P403" s="31">
        <v>0.04</v>
      </c>
      <c r="Q403" s="31">
        <v>7.0000000000000007E-2</v>
      </c>
      <c r="R403" s="31">
        <v>0.03</v>
      </c>
      <c r="S403" s="31">
        <v>0.03</v>
      </c>
      <c r="T403" s="31">
        <v>0.06</v>
      </c>
      <c r="U403" s="32">
        <v>0.01</v>
      </c>
      <c r="V403" s="31">
        <v>0.06</v>
      </c>
      <c r="W403" s="32">
        <v>0.04</v>
      </c>
      <c r="X403" s="31">
        <v>0.02</v>
      </c>
      <c r="Y403" s="31">
        <v>0.05</v>
      </c>
      <c r="Z403" s="32">
        <v>0.03</v>
      </c>
      <c r="AA403" s="31">
        <v>0.04</v>
      </c>
      <c r="AB403" s="31">
        <v>7.0000000000000007E-2</v>
      </c>
      <c r="AC403" s="31">
        <v>0.04</v>
      </c>
      <c r="AD403" s="32">
        <v>0.04</v>
      </c>
      <c r="AE403" s="31">
        <v>0.05</v>
      </c>
      <c r="AF403" s="31">
        <v>0.03</v>
      </c>
      <c r="AG403" s="31">
        <v>0.04</v>
      </c>
      <c r="AH403" s="32">
        <v>0.06</v>
      </c>
      <c r="AI403" s="31">
        <v>0.05</v>
      </c>
      <c r="AJ403" s="31">
        <v>0.02</v>
      </c>
      <c r="AK403" s="32">
        <v>0.02</v>
      </c>
      <c r="AL403" s="31">
        <v>0.05</v>
      </c>
      <c r="AM403" s="31">
        <v>0.03</v>
      </c>
      <c r="AN403" s="31">
        <v>0.03</v>
      </c>
      <c r="AO403" s="32">
        <v>0.06</v>
      </c>
      <c r="AP403" s="31">
        <v>0.03</v>
      </c>
      <c r="AQ403" s="31">
        <v>0.04</v>
      </c>
      <c r="AR403" s="32">
        <v>0.02</v>
      </c>
      <c r="AS403" s="31">
        <v>0.01</v>
      </c>
      <c r="AT403" s="31">
        <v>0.01</v>
      </c>
      <c r="AU403" s="31">
        <v>0.06</v>
      </c>
      <c r="AV403" s="31">
        <v>0.02</v>
      </c>
      <c r="AW403" s="32">
        <v>0.05</v>
      </c>
      <c r="AX403" s="31">
        <v>0.03</v>
      </c>
      <c r="AY403" s="32">
        <v>0.04</v>
      </c>
      <c r="AZ403" s="31">
        <v>0.02</v>
      </c>
      <c r="BA403" s="32">
        <v>0.03</v>
      </c>
      <c r="BB403" s="31">
        <v>0.04</v>
      </c>
      <c r="BC403" s="31">
        <v>0.05</v>
      </c>
      <c r="BD403" s="32">
        <v>0.05</v>
      </c>
      <c r="BE403" s="31">
        <v>0.05</v>
      </c>
      <c r="BF403" s="34">
        <v>0.03</v>
      </c>
    </row>
    <row r="404" spans="1:58" ht="24.95" customHeight="1">
      <c r="A404" s="6"/>
      <c r="B404" s="15" t="s">
        <v>262</v>
      </c>
      <c r="C404" s="32">
        <v>0.04</v>
      </c>
      <c r="D404" s="32">
        <v>0.02</v>
      </c>
      <c r="E404" s="31">
        <v>0.03</v>
      </c>
      <c r="F404" s="31">
        <v>0.06</v>
      </c>
      <c r="G404" s="32">
        <v>0.05</v>
      </c>
      <c r="H404" s="31">
        <v>0.03</v>
      </c>
      <c r="I404" s="32">
        <v>0.03</v>
      </c>
      <c r="J404" s="31">
        <v>0.04</v>
      </c>
      <c r="K404" s="31">
        <v>0.02</v>
      </c>
      <c r="L404" s="31">
        <v>0.05</v>
      </c>
      <c r="M404" s="32">
        <v>0.04</v>
      </c>
      <c r="N404" s="31">
        <v>0.02</v>
      </c>
      <c r="O404" s="32">
        <v>0.04</v>
      </c>
      <c r="P404" s="31">
        <v>0.04</v>
      </c>
      <c r="Q404" s="31">
        <v>0.03</v>
      </c>
      <c r="R404" s="31">
        <v>0.04</v>
      </c>
      <c r="S404" s="31">
        <v>0.04</v>
      </c>
      <c r="T404" s="31">
        <v>0.03</v>
      </c>
      <c r="U404" s="32">
        <v>0.01</v>
      </c>
      <c r="V404" s="31">
        <v>0.06</v>
      </c>
      <c r="W404" s="32">
        <v>0.04</v>
      </c>
      <c r="X404" s="31">
        <v>0.05</v>
      </c>
      <c r="Y404" s="31">
        <v>0.02</v>
      </c>
      <c r="Z404" s="32">
        <v>0.04</v>
      </c>
      <c r="AA404" s="31">
        <v>0.05</v>
      </c>
      <c r="AB404" s="31">
        <v>0.02</v>
      </c>
      <c r="AC404" s="31">
        <v>0.04</v>
      </c>
      <c r="AD404" s="32">
        <v>0.05</v>
      </c>
      <c r="AE404" s="31">
        <v>0.03</v>
      </c>
      <c r="AF404" s="31">
        <v>0.02</v>
      </c>
      <c r="AG404" s="31">
        <v>0.02</v>
      </c>
      <c r="AH404" s="32">
        <v>0.03</v>
      </c>
      <c r="AI404" s="31">
        <v>0.04</v>
      </c>
      <c r="AJ404" s="31">
        <v>0.04</v>
      </c>
      <c r="AK404" s="32">
        <v>0.03</v>
      </c>
      <c r="AL404" s="31">
        <v>0.03</v>
      </c>
      <c r="AM404" s="31">
        <v>0.03</v>
      </c>
      <c r="AN404" s="31">
        <v>0.02</v>
      </c>
      <c r="AO404" s="32">
        <v>0.04</v>
      </c>
      <c r="AP404" s="31">
        <v>0.01</v>
      </c>
      <c r="AQ404" s="31">
        <v>0.05</v>
      </c>
      <c r="AR404" s="32">
        <v>0.01</v>
      </c>
      <c r="AS404" s="31">
        <v>0</v>
      </c>
      <c r="AT404" s="31">
        <v>0.01</v>
      </c>
      <c r="AU404" s="31">
        <v>0.06</v>
      </c>
      <c r="AV404" s="31">
        <v>0.01</v>
      </c>
      <c r="AW404" s="32">
        <v>0.06</v>
      </c>
      <c r="AX404" s="31">
        <v>0.02</v>
      </c>
      <c r="AY404" s="32">
        <v>0.04</v>
      </c>
      <c r="AZ404" s="31" t="s">
        <v>152</v>
      </c>
      <c r="BA404" s="32">
        <v>0.05</v>
      </c>
      <c r="BB404" s="31">
        <v>0.03</v>
      </c>
      <c r="BC404" s="31">
        <v>0.02</v>
      </c>
      <c r="BD404" s="32">
        <v>0.05</v>
      </c>
      <c r="BE404" s="31">
        <v>0.04</v>
      </c>
      <c r="BF404" s="34">
        <v>0.03</v>
      </c>
    </row>
    <row r="405" spans="1:58" ht="24.95" customHeight="1">
      <c r="A405" s="8"/>
      <c r="B405" s="15" t="s">
        <v>157</v>
      </c>
      <c r="C405" s="39">
        <v>0.01</v>
      </c>
      <c r="D405" s="39">
        <v>0.02</v>
      </c>
      <c r="E405" s="35">
        <v>0.01</v>
      </c>
      <c r="F405" s="35">
        <v>0.01</v>
      </c>
      <c r="G405" s="39">
        <v>0.01</v>
      </c>
      <c r="H405" s="35">
        <v>0.02</v>
      </c>
      <c r="I405" s="39">
        <v>0.03</v>
      </c>
      <c r="J405" s="35">
        <v>0.01</v>
      </c>
      <c r="K405" s="35">
        <v>0.01</v>
      </c>
      <c r="L405" s="35">
        <v>0.02</v>
      </c>
      <c r="M405" s="39">
        <v>0.01</v>
      </c>
      <c r="N405" s="35">
        <v>0.01</v>
      </c>
      <c r="O405" s="39">
        <v>0.02</v>
      </c>
      <c r="P405" s="35">
        <v>0</v>
      </c>
      <c r="Q405" s="35">
        <v>0.01</v>
      </c>
      <c r="R405" s="35">
        <v>0.02</v>
      </c>
      <c r="S405" s="35">
        <v>0.01</v>
      </c>
      <c r="T405" s="35">
        <v>0.01</v>
      </c>
      <c r="U405" s="39">
        <v>0.01</v>
      </c>
      <c r="V405" s="35">
        <v>0.01</v>
      </c>
      <c r="W405" s="39">
        <v>0.01</v>
      </c>
      <c r="X405" s="35">
        <v>0.01</v>
      </c>
      <c r="Y405" s="35">
        <v>0.02</v>
      </c>
      <c r="Z405" s="39">
        <v>0.01</v>
      </c>
      <c r="AA405" s="35" t="s">
        <v>152</v>
      </c>
      <c r="AB405" s="35">
        <v>0.02</v>
      </c>
      <c r="AC405" s="35">
        <v>0.02</v>
      </c>
      <c r="AD405" s="39">
        <v>0.01</v>
      </c>
      <c r="AE405" s="35">
        <v>0.01</v>
      </c>
      <c r="AF405" s="35">
        <v>0.02</v>
      </c>
      <c r="AG405" s="35">
        <v>0.01</v>
      </c>
      <c r="AH405" s="39">
        <v>0.02</v>
      </c>
      <c r="AI405" s="35" t="s">
        <v>152</v>
      </c>
      <c r="AJ405" s="35">
        <v>0.01</v>
      </c>
      <c r="AK405" s="39">
        <v>0.01</v>
      </c>
      <c r="AL405" s="35">
        <v>0.02</v>
      </c>
      <c r="AM405" s="35">
        <v>0.01</v>
      </c>
      <c r="AN405" s="35">
        <v>0.01</v>
      </c>
      <c r="AO405" s="39" t="s">
        <v>152</v>
      </c>
      <c r="AP405" s="35">
        <v>0.02</v>
      </c>
      <c r="AQ405" s="35">
        <v>0.02</v>
      </c>
      <c r="AR405" s="39">
        <v>0</v>
      </c>
      <c r="AS405" s="35">
        <v>0.01</v>
      </c>
      <c r="AT405" s="35">
        <v>0</v>
      </c>
      <c r="AU405" s="35">
        <v>0.02</v>
      </c>
      <c r="AV405" s="35">
        <v>0.02</v>
      </c>
      <c r="AW405" s="39">
        <v>0.01</v>
      </c>
      <c r="AX405" s="35">
        <v>0.02</v>
      </c>
      <c r="AY405" s="39">
        <v>0.01</v>
      </c>
      <c r="AZ405" s="35">
        <v>0.01</v>
      </c>
      <c r="BA405" s="39">
        <v>0.02</v>
      </c>
      <c r="BB405" s="35">
        <v>0.01</v>
      </c>
      <c r="BC405" s="35">
        <v>0.02</v>
      </c>
      <c r="BD405" s="39">
        <v>0.02</v>
      </c>
      <c r="BE405" s="35">
        <v>0.01</v>
      </c>
      <c r="BF405" s="38">
        <v>0.01</v>
      </c>
    </row>
    <row r="407" spans="1:58" ht="24.95" customHeight="1">
      <c r="A407" s="1"/>
      <c r="B407" s="1" t="s">
        <v>41</v>
      </c>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row>
    <row r="408" spans="1:58" ht="24.9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row>
    <row r="409" spans="1:58" ht="24.95" customHeight="1">
      <c r="A409" s="2"/>
      <c r="B409" s="3"/>
      <c r="C409" s="69" t="s">
        <v>74</v>
      </c>
      <c r="D409" s="66" t="s">
        <v>76</v>
      </c>
      <c r="E409" s="68"/>
      <c r="F409" s="67"/>
      <c r="G409" s="66" t="s">
        <v>77</v>
      </c>
      <c r="H409" s="67"/>
      <c r="I409" s="66" t="s">
        <v>78</v>
      </c>
      <c r="J409" s="68"/>
      <c r="K409" s="68"/>
      <c r="L409" s="67"/>
      <c r="M409" s="66" t="s">
        <v>79</v>
      </c>
      <c r="N409" s="67"/>
      <c r="O409" s="66" t="s">
        <v>80</v>
      </c>
      <c r="P409" s="68"/>
      <c r="Q409" s="68"/>
      <c r="R409" s="68"/>
      <c r="S409" s="68"/>
      <c r="T409" s="67"/>
      <c r="U409" s="66" t="s">
        <v>81</v>
      </c>
      <c r="V409" s="67"/>
      <c r="W409" s="66" t="s">
        <v>82</v>
      </c>
      <c r="X409" s="68"/>
      <c r="Y409" s="67"/>
      <c r="Z409" s="66" t="s">
        <v>83</v>
      </c>
      <c r="AA409" s="68"/>
      <c r="AB409" s="68"/>
      <c r="AC409" s="67"/>
      <c r="AD409" s="66" t="s">
        <v>84</v>
      </c>
      <c r="AE409" s="68"/>
      <c r="AF409" s="68"/>
      <c r="AG409" s="67"/>
      <c r="AH409" s="66" t="s">
        <v>85</v>
      </c>
      <c r="AI409" s="68"/>
      <c r="AJ409" s="67"/>
      <c r="AK409" s="66" t="s">
        <v>86</v>
      </c>
      <c r="AL409" s="68"/>
      <c r="AM409" s="68"/>
      <c r="AN409" s="67"/>
      <c r="AO409" s="66" t="s">
        <v>87</v>
      </c>
      <c r="AP409" s="68"/>
      <c r="AQ409" s="67"/>
      <c r="AR409" s="66" t="s">
        <v>88</v>
      </c>
      <c r="AS409" s="68"/>
      <c r="AT409" s="68"/>
      <c r="AU409" s="67"/>
      <c r="AV409" s="65" t="s">
        <v>89</v>
      </c>
      <c r="AW409" s="66" t="s">
        <v>90</v>
      </c>
      <c r="AX409" s="67"/>
      <c r="AY409" s="66" t="s">
        <v>91</v>
      </c>
      <c r="AZ409" s="67"/>
      <c r="BA409" s="66" t="s">
        <v>92</v>
      </c>
      <c r="BB409" s="68"/>
      <c r="BC409" s="67"/>
      <c r="BD409" s="66" t="s">
        <v>93</v>
      </c>
      <c r="BE409" s="68"/>
      <c r="BF409" s="67"/>
    </row>
    <row r="410" spans="1:58" ht="24.95" customHeight="1">
      <c r="A410" s="5"/>
      <c r="B410" s="4"/>
      <c r="C410" s="11" t="s">
        <v>94</v>
      </c>
      <c r="D410" s="11" t="s">
        <v>95</v>
      </c>
      <c r="E410" s="10" t="s">
        <v>96</v>
      </c>
      <c r="F410" s="10" t="s">
        <v>97</v>
      </c>
      <c r="G410" s="11" t="s">
        <v>98</v>
      </c>
      <c r="H410" s="10" t="s">
        <v>99</v>
      </c>
      <c r="I410" s="11" t="s">
        <v>100</v>
      </c>
      <c r="J410" s="10" t="s">
        <v>101</v>
      </c>
      <c r="K410" s="10" t="s">
        <v>102</v>
      </c>
      <c r="L410" s="10" t="s">
        <v>103</v>
      </c>
      <c r="M410" s="11" t="s">
        <v>104</v>
      </c>
      <c r="N410" s="10" t="s">
        <v>105</v>
      </c>
      <c r="O410" s="11" t="s">
        <v>106</v>
      </c>
      <c r="P410" s="10" t="s">
        <v>107</v>
      </c>
      <c r="Q410" s="10" t="s">
        <v>108</v>
      </c>
      <c r="R410" s="10" t="s">
        <v>109</v>
      </c>
      <c r="S410" s="10" t="s">
        <v>110</v>
      </c>
      <c r="T410" s="10" t="s">
        <v>111</v>
      </c>
      <c r="U410" s="11" t="s">
        <v>112</v>
      </c>
      <c r="V410" s="10" t="s">
        <v>113</v>
      </c>
      <c r="W410" s="11" t="s">
        <v>114</v>
      </c>
      <c r="X410" s="10" t="s">
        <v>115</v>
      </c>
      <c r="Y410" s="10" t="s">
        <v>116</v>
      </c>
      <c r="Z410" s="11" t="s">
        <v>117</v>
      </c>
      <c r="AA410" s="10" t="s">
        <v>118</v>
      </c>
      <c r="AB410" s="10" t="s">
        <v>119</v>
      </c>
      <c r="AC410" s="10" t="s">
        <v>120</v>
      </c>
      <c r="AD410" s="11" t="s">
        <v>121</v>
      </c>
      <c r="AE410" s="10" t="s">
        <v>122</v>
      </c>
      <c r="AF410" s="10" t="s">
        <v>123</v>
      </c>
      <c r="AG410" s="10" t="s">
        <v>124</v>
      </c>
      <c r="AH410" s="11" t="s">
        <v>125</v>
      </c>
      <c r="AI410" s="10" t="s">
        <v>126</v>
      </c>
      <c r="AJ410" s="10" t="s">
        <v>127</v>
      </c>
      <c r="AK410" s="11" t="s">
        <v>128</v>
      </c>
      <c r="AL410" s="10" t="s">
        <v>129</v>
      </c>
      <c r="AM410" s="10" t="s">
        <v>130</v>
      </c>
      <c r="AN410" s="10" t="s">
        <v>131</v>
      </c>
      <c r="AO410" s="11" t="s">
        <v>132</v>
      </c>
      <c r="AP410" s="10" t="s">
        <v>133</v>
      </c>
      <c r="AQ410" s="10" t="s">
        <v>134</v>
      </c>
      <c r="AR410" s="11" t="s">
        <v>135</v>
      </c>
      <c r="AS410" s="10" t="s">
        <v>136</v>
      </c>
      <c r="AT410" s="10" t="s">
        <v>137</v>
      </c>
      <c r="AU410" s="10" t="s">
        <v>138</v>
      </c>
      <c r="AV410" s="10" t="s">
        <v>139</v>
      </c>
      <c r="AW410" s="11" t="s">
        <v>140</v>
      </c>
      <c r="AX410" s="10" t="s">
        <v>141</v>
      </c>
      <c r="AY410" s="11" t="s">
        <v>142</v>
      </c>
      <c r="AZ410" s="10" t="s">
        <v>143</v>
      </c>
      <c r="BA410" s="11" t="s">
        <v>144</v>
      </c>
      <c r="BB410" s="10" t="s">
        <v>145</v>
      </c>
      <c r="BC410" s="10" t="s">
        <v>146</v>
      </c>
      <c r="BD410" s="11" t="s">
        <v>147</v>
      </c>
      <c r="BE410" s="10" t="s">
        <v>148</v>
      </c>
      <c r="BF410" s="12" t="s">
        <v>149</v>
      </c>
    </row>
    <row r="411" spans="1:58" ht="24.95" customHeight="1">
      <c r="A411" s="9" t="s">
        <v>41</v>
      </c>
      <c r="B411" s="15" t="s">
        <v>263</v>
      </c>
      <c r="C411" s="36">
        <v>0.9</v>
      </c>
      <c r="D411" s="36">
        <v>0.98</v>
      </c>
      <c r="E411" s="33">
        <v>0.9</v>
      </c>
      <c r="F411" s="33">
        <v>0.83</v>
      </c>
      <c r="G411" s="36">
        <v>0.91</v>
      </c>
      <c r="H411" s="33">
        <v>0.9</v>
      </c>
      <c r="I411" s="36">
        <v>1</v>
      </c>
      <c r="J411" s="33">
        <v>0.89</v>
      </c>
      <c r="K411" s="33">
        <v>0.88</v>
      </c>
      <c r="L411" s="33">
        <v>0.87</v>
      </c>
      <c r="M411" s="36">
        <v>0.85</v>
      </c>
      <c r="N411" s="33">
        <v>0.99</v>
      </c>
      <c r="O411" s="36">
        <v>0.91</v>
      </c>
      <c r="P411" s="33">
        <v>0.91</v>
      </c>
      <c r="Q411" s="33">
        <v>0.89</v>
      </c>
      <c r="R411" s="33">
        <v>0.89</v>
      </c>
      <c r="S411" s="33">
        <v>0.91</v>
      </c>
      <c r="T411" s="33">
        <v>0.89</v>
      </c>
      <c r="U411" s="36">
        <v>0.97</v>
      </c>
      <c r="V411" s="33">
        <v>0.81</v>
      </c>
      <c r="W411" s="36">
        <v>1</v>
      </c>
      <c r="X411" s="33">
        <v>0.87</v>
      </c>
      <c r="Y411" s="33">
        <v>0.89</v>
      </c>
      <c r="Z411" s="36">
        <v>0.9</v>
      </c>
      <c r="AA411" s="33">
        <v>0.88</v>
      </c>
      <c r="AB411" s="33">
        <v>0.88</v>
      </c>
      <c r="AC411" s="33">
        <v>0.96</v>
      </c>
      <c r="AD411" s="36">
        <v>0.82</v>
      </c>
      <c r="AE411" s="33">
        <v>0.95</v>
      </c>
      <c r="AF411" s="33">
        <v>0.97</v>
      </c>
      <c r="AG411" s="33">
        <v>0.96</v>
      </c>
      <c r="AH411" s="36">
        <v>0.86</v>
      </c>
      <c r="AI411" s="33">
        <v>0.89</v>
      </c>
      <c r="AJ411" s="33">
        <v>0.93</v>
      </c>
      <c r="AK411" s="36">
        <v>0.95</v>
      </c>
      <c r="AL411" s="33">
        <v>0.93</v>
      </c>
      <c r="AM411" s="33">
        <v>0.95</v>
      </c>
      <c r="AN411" s="33">
        <v>0.96</v>
      </c>
      <c r="AO411" s="36">
        <v>0.79</v>
      </c>
      <c r="AP411" s="33">
        <v>0.97</v>
      </c>
      <c r="AQ411" s="33">
        <v>0.88</v>
      </c>
      <c r="AR411" s="36">
        <v>0.99</v>
      </c>
      <c r="AS411" s="33">
        <v>0.94</v>
      </c>
      <c r="AT411" s="33">
        <v>0.97</v>
      </c>
      <c r="AU411" s="33">
        <v>0.8</v>
      </c>
      <c r="AV411" s="33">
        <v>0.97</v>
      </c>
      <c r="AW411" s="36">
        <v>0.8</v>
      </c>
      <c r="AX411" s="33">
        <v>0.97</v>
      </c>
      <c r="AY411" s="36">
        <v>0.93</v>
      </c>
      <c r="AZ411" s="33">
        <v>0.94</v>
      </c>
      <c r="BA411" s="36">
        <v>0.9</v>
      </c>
      <c r="BB411" s="33">
        <v>0.9</v>
      </c>
      <c r="BC411" s="33">
        <v>0.93</v>
      </c>
      <c r="BD411" s="36">
        <v>0.81</v>
      </c>
      <c r="BE411" s="33">
        <v>0.88</v>
      </c>
      <c r="BF411" s="37">
        <v>0.96</v>
      </c>
    </row>
    <row r="412" spans="1:58" ht="24.95" customHeight="1">
      <c r="A412" s="9" t="s">
        <v>41</v>
      </c>
      <c r="B412" s="15" t="s">
        <v>264</v>
      </c>
      <c r="C412" s="36">
        <v>0.85</v>
      </c>
      <c r="D412" s="36">
        <v>0.96</v>
      </c>
      <c r="E412" s="33">
        <v>0.87</v>
      </c>
      <c r="F412" s="33">
        <v>0.71</v>
      </c>
      <c r="G412" s="36">
        <v>0.86</v>
      </c>
      <c r="H412" s="33">
        <v>0.84</v>
      </c>
      <c r="I412" s="36">
        <v>1</v>
      </c>
      <c r="J412" s="33">
        <v>0.91</v>
      </c>
      <c r="K412" s="33">
        <v>0.79</v>
      </c>
      <c r="L412" s="33">
        <v>0.74</v>
      </c>
      <c r="M412" s="36">
        <v>0.79</v>
      </c>
      <c r="N412" s="33">
        <v>0.97</v>
      </c>
      <c r="O412" s="36">
        <v>0.96</v>
      </c>
      <c r="P412" s="33">
        <v>0.81</v>
      </c>
      <c r="Q412" s="33">
        <v>0.79</v>
      </c>
      <c r="R412" s="33">
        <v>0.84</v>
      </c>
      <c r="S412" s="33">
        <v>0.88</v>
      </c>
      <c r="T412" s="33">
        <v>0.81</v>
      </c>
      <c r="U412" s="36">
        <v>0.95</v>
      </c>
      <c r="V412" s="33">
        <v>0.72</v>
      </c>
      <c r="W412" s="36">
        <v>0.91</v>
      </c>
      <c r="X412" s="33">
        <v>0.86</v>
      </c>
      <c r="Y412" s="33">
        <v>0.8</v>
      </c>
      <c r="Z412" s="36">
        <v>0.89</v>
      </c>
      <c r="AA412" s="33">
        <v>0.88</v>
      </c>
      <c r="AB412" s="33">
        <v>0.73</v>
      </c>
      <c r="AC412" s="33">
        <v>0.88</v>
      </c>
      <c r="AD412" s="36">
        <v>0.79</v>
      </c>
      <c r="AE412" s="33">
        <v>0.86</v>
      </c>
      <c r="AF412" s="33">
        <v>0.94</v>
      </c>
      <c r="AG412" s="33">
        <v>0.9</v>
      </c>
      <c r="AH412" s="36">
        <v>0.82</v>
      </c>
      <c r="AI412" s="33">
        <v>0.87</v>
      </c>
      <c r="AJ412" s="33">
        <v>0.86</v>
      </c>
      <c r="AK412" s="36">
        <v>0.94</v>
      </c>
      <c r="AL412" s="33">
        <v>0.78</v>
      </c>
      <c r="AM412" s="33">
        <v>0.91</v>
      </c>
      <c r="AN412" s="33">
        <v>0.91</v>
      </c>
      <c r="AO412" s="36">
        <v>0.76</v>
      </c>
      <c r="AP412" s="33">
        <v>0.93</v>
      </c>
      <c r="AQ412" s="33">
        <v>0.83</v>
      </c>
      <c r="AR412" s="36">
        <v>0.98</v>
      </c>
      <c r="AS412" s="33">
        <v>0.84</v>
      </c>
      <c r="AT412" s="33">
        <v>0.93</v>
      </c>
      <c r="AU412" s="33">
        <v>0.79</v>
      </c>
      <c r="AV412" s="33">
        <v>0.96</v>
      </c>
      <c r="AW412" s="36">
        <v>0.73</v>
      </c>
      <c r="AX412" s="33">
        <v>0.92</v>
      </c>
      <c r="AY412" s="36">
        <v>0.87</v>
      </c>
      <c r="AZ412" s="33">
        <v>0.91</v>
      </c>
      <c r="BA412" s="36">
        <v>0.83</v>
      </c>
      <c r="BB412" s="33">
        <v>0.86</v>
      </c>
      <c r="BC412" s="33">
        <v>0.95</v>
      </c>
      <c r="BD412" s="36">
        <v>0.84</v>
      </c>
      <c r="BE412" s="33">
        <v>0.8</v>
      </c>
      <c r="BF412" s="37">
        <v>0.91</v>
      </c>
    </row>
    <row r="413" spans="1:58" ht="24.95" customHeight="1">
      <c r="A413" s="7" t="s">
        <v>41</v>
      </c>
      <c r="B413" s="15" t="s">
        <v>265</v>
      </c>
      <c r="C413" s="36">
        <v>0.82</v>
      </c>
      <c r="D413" s="36">
        <v>0.95</v>
      </c>
      <c r="E413" s="33">
        <v>0.82</v>
      </c>
      <c r="F413" s="33">
        <v>0.69</v>
      </c>
      <c r="G413" s="36">
        <v>0.85</v>
      </c>
      <c r="H413" s="33">
        <v>0.79</v>
      </c>
      <c r="I413" s="36">
        <v>0.95</v>
      </c>
      <c r="J413" s="33">
        <v>0.83</v>
      </c>
      <c r="K413" s="33">
        <v>0.81</v>
      </c>
      <c r="L413" s="33">
        <v>0.73</v>
      </c>
      <c r="M413" s="36">
        <v>0.76</v>
      </c>
      <c r="N413" s="33">
        <v>0.95</v>
      </c>
      <c r="O413" s="36">
        <v>0.86</v>
      </c>
      <c r="P413" s="33">
        <v>0.83</v>
      </c>
      <c r="Q413" s="33">
        <v>0.76</v>
      </c>
      <c r="R413" s="33">
        <v>0.83</v>
      </c>
      <c r="S413" s="33">
        <v>0.84</v>
      </c>
      <c r="T413" s="33">
        <v>0.79</v>
      </c>
      <c r="U413" s="36">
        <v>0.93</v>
      </c>
      <c r="V413" s="33">
        <v>0.67</v>
      </c>
      <c r="W413" s="36">
        <v>0.86</v>
      </c>
      <c r="X413" s="33">
        <v>0.82</v>
      </c>
      <c r="Y413" s="33">
        <v>0.8</v>
      </c>
      <c r="Z413" s="36">
        <v>0.84</v>
      </c>
      <c r="AA413" s="33">
        <v>0.83</v>
      </c>
      <c r="AB413" s="33">
        <v>0.74</v>
      </c>
      <c r="AC413" s="33">
        <v>0.84</v>
      </c>
      <c r="AD413" s="36">
        <v>0.75</v>
      </c>
      <c r="AE413" s="33">
        <v>0.82</v>
      </c>
      <c r="AF413" s="33">
        <v>0.9</v>
      </c>
      <c r="AG413" s="33">
        <v>0.87</v>
      </c>
      <c r="AH413" s="36">
        <v>0.79</v>
      </c>
      <c r="AI413" s="33">
        <v>0.82</v>
      </c>
      <c r="AJ413" s="33">
        <v>0.83</v>
      </c>
      <c r="AK413" s="36">
        <v>0.89</v>
      </c>
      <c r="AL413" s="33">
        <v>0.84</v>
      </c>
      <c r="AM413" s="33">
        <v>0.85</v>
      </c>
      <c r="AN413" s="33">
        <v>0.87</v>
      </c>
      <c r="AO413" s="36">
        <v>0.73</v>
      </c>
      <c r="AP413" s="33">
        <v>0.91</v>
      </c>
      <c r="AQ413" s="33">
        <v>0.79</v>
      </c>
      <c r="AR413" s="36">
        <v>0.96</v>
      </c>
      <c r="AS413" s="33">
        <v>0.91</v>
      </c>
      <c r="AT413" s="33">
        <v>0.95</v>
      </c>
      <c r="AU413" s="33">
        <v>0.64</v>
      </c>
      <c r="AV413" s="33">
        <v>0.93</v>
      </c>
      <c r="AW413" s="36">
        <v>0.7</v>
      </c>
      <c r="AX413" s="33">
        <v>0.9</v>
      </c>
      <c r="AY413" s="36">
        <v>0.85</v>
      </c>
      <c r="AZ413" s="33">
        <v>0.93</v>
      </c>
      <c r="BA413" s="36">
        <v>0.84</v>
      </c>
      <c r="BB413" s="33">
        <v>0.82</v>
      </c>
      <c r="BC413" s="33">
        <v>0.93</v>
      </c>
      <c r="BD413" s="36">
        <v>0.77</v>
      </c>
      <c r="BE413" s="33">
        <v>0.79</v>
      </c>
      <c r="BF413" s="37">
        <v>0.89</v>
      </c>
    </row>
    <row r="414" spans="1:58" ht="24.95" customHeight="1">
      <c r="A414" s="6"/>
      <c r="B414" s="15" t="s">
        <v>266</v>
      </c>
      <c r="C414" s="32">
        <v>0.8</v>
      </c>
      <c r="D414" s="32">
        <v>0.94</v>
      </c>
      <c r="E414" s="31">
        <v>0.79</v>
      </c>
      <c r="F414" s="31">
        <v>0.65</v>
      </c>
      <c r="G414" s="32">
        <v>0.78</v>
      </c>
      <c r="H414" s="31">
        <v>0.81</v>
      </c>
      <c r="I414" s="32">
        <v>0.96</v>
      </c>
      <c r="J414" s="31">
        <v>0.83</v>
      </c>
      <c r="K414" s="31">
        <v>0.73</v>
      </c>
      <c r="L414" s="31">
        <v>0.71</v>
      </c>
      <c r="M414" s="32">
        <v>0.72</v>
      </c>
      <c r="N414" s="31">
        <v>0.94</v>
      </c>
      <c r="O414" s="32">
        <v>0.86</v>
      </c>
      <c r="P414" s="31">
        <v>0.8</v>
      </c>
      <c r="Q414" s="31">
        <v>0.71</v>
      </c>
      <c r="R414" s="31">
        <v>0.82</v>
      </c>
      <c r="S414" s="31">
        <v>0.83</v>
      </c>
      <c r="T414" s="31">
        <v>0.75</v>
      </c>
      <c r="U414" s="32">
        <v>0.94</v>
      </c>
      <c r="V414" s="31">
        <v>0.63</v>
      </c>
      <c r="W414" s="32">
        <v>0.89</v>
      </c>
      <c r="X414" s="31">
        <v>0.78</v>
      </c>
      <c r="Y414" s="31">
        <v>0.76</v>
      </c>
      <c r="Z414" s="32">
        <v>0.81</v>
      </c>
      <c r="AA414" s="31">
        <v>0.83</v>
      </c>
      <c r="AB414" s="31">
        <v>0.74</v>
      </c>
      <c r="AC414" s="31">
        <v>0.79</v>
      </c>
      <c r="AD414" s="32">
        <v>0.69</v>
      </c>
      <c r="AE414" s="31">
        <v>0.83</v>
      </c>
      <c r="AF414" s="31">
        <v>0.9</v>
      </c>
      <c r="AG414" s="31">
        <v>0.87</v>
      </c>
      <c r="AH414" s="32">
        <v>0.72</v>
      </c>
      <c r="AI414" s="31">
        <v>0.82</v>
      </c>
      <c r="AJ414" s="31">
        <v>0.83</v>
      </c>
      <c r="AK414" s="32">
        <v>0.89</v>
      </c>
      <c r="AL414" s="31">
        <v>0.8</v>
      </c>
      <c r="AM414" s="31">
        <v>0.87</v>
      </c>
      <c r="AN414" s="31">
        <v>0.87</v>
      </c>
      <c r="AO414" s="32">
        <v>0.67</v>
      </c>
      <c r="AP414" s="31">
        <v>0.92</v>
      </c>
      <c r="AQ414" s="31">
        <v>0.77</v>
      </c>
      <c r="AR414" s="32">
        <v>0.96</v>
      </c>
      <c r="AS414" s="31">
        <v>0.91</v>
      </c>
      <c r="AT414" s="31">
        <v>0.94</v>
      </c>
      <c r="AU414" s="31">
        <v>0.6</v>
      </c>
      <c r="AV414" s="31">
        <v>0.95</v>
      </c>
      <c r="AW414" s="32">
        <v>0.63</v>
      </c>
      <c r="AX414" s="31">
        <v>0.9</v>
      </c>
      <c r="AY414" s="32">
        <v>0.83</v>
      </c>
      <c r="AZ414" s="31">
        <v>0.94</v>
      </c>
      <c r="BA414" s="32">
        <v>0.81</v>
      </c>
      <c r="BB414" s="31">
        <v>0.8</v>
      </c>
      <c r="BC414" s="31">
        <v>0.91</v>
      </c>
      <c r="BD414" s="32">
        <v>0.71</v>
      </c>
      <c r="BE414" s="31">
        <v>0.75</v>
      </c>
      <c r="BF414" s="34">
        <v>0.88</v>
      </c>
    </row>
    <row r="415" spans="1:58" ht="24.95" customHeight="1">
      <c r="A415" s="6"/>
      <c r="B415" s="15" t="s">
        <v>267</v>
      </c>
      <c r="C415" s="32">
        <v>0.79</v>
      </c>
      <c r="D415" s="32">
        <v>0.87</v>
      </c>
      <c r="E415" s="31">
        <v>0.85</v>
      </c>
      <c r="F415" s="31">
        <v>0.66</v>
      </c>
      <c r="G415" s="32">
        <v>0.76</v>
      </c>
      <c r="H415" s="31">
        <v>0.82</v>
      </c>
      <c r="I415" s="32">
        <v>0.84</v>
      </c>
      <c r="J415" s="31">
        <v>0.82</v>
      </c>
      <c r="K415" s="31">
        <v>0.75</v>
      </c>
      <c r="L415" s="31">
        <v>0.77</v>
      </c>
      <c r="M415" s="32">
        <v>0.72</v>
      </c>
      <c r="N415" s="31">
        <v>0.93</v>
      </c>
      <c r="O415" s="32">
        <v>0.79</v>
      </c>
      <c r="P415" s="31">
        <v>0.81</v>
      </c>
      <c r="Q415" s="31">
        <v>0.75</v>
      </c>
      <c r="R415" s="31">
        <v>0.81</v>
      </c>
      <c r="S415" s="31">
        <v>0.8</v>
      </c>
      <c r="T415" s="31">
        <v>0.77</v>
      </c>
      <c r="U415" s="32">
        <v>0.9</v>
      </c>
      <c r="V415" s="31">
        <v>0.69</v>
      </c>
      <c r="W415" s="32">
        <v>0.81</v>
      </c>
      <c r="X415" s="31">
        <v>0.75</v>
      </c>
      <c r="Y415" s="31">
        <v>0.8</v>
      </c>
      <c r="Z415" s="32">
        <v>0.78</v>
      </c>
      <c r="AA415" s="31">
        <v>0.81</v>
      </c>
      <c r="AB415" s="31">
        <v>0.79</v>
      </c>
      <c r="AC415" s="31">
        <v>0.8</v>
      </c>
      <c r="AD415" s="32">
        <v>0.68</v>
      </c>
      <c r="AE415" s="31">
        <v>0.88</v>
      </c>
      <c r="AF415" s="31">
        <v>0.85</v>
      </c>
      <c r="AG415" s="31">
        <v>0.87</v>
      </c>
      <c r="AH415" s="32">
        <v>0.72</v>
      </c>
      <c r="AI415" s="31">
        <v>0.83</v>
      </c>
      <c r="AJ415" s="31">
        <v>0.83</v>
      </c>
      <c r="AK415" s="32">
        <v>0.85</v>
      </c>
      <c r="AL415" s="31">
        <v>0.82</v>
      </c>
      <c r="AM415" s="31">
        <v>0.87</v>
      </c>
      <c r="AN415" s="31">
        <v>0.87</v>
      </c>
      <c r="AO415" s="32">
        <v>0.72</v>
      </c>
      <c r="AP415" s="31">
        <v>0.89</v>
      </c>
      <c r="AQ415" s="31">
        <v>0.8</v>
      </c>
      <c r="AR415" s="32">
        <v>0.91</v>
      </c>
      <c r="AS415" s="31">
        <v>0.86</v>
      </c>
      <c r="AT415" s="31">
        <v>0.9</v>
      </c>
      <c r="AU415" s="31">
        <v>0.62</v>
      </c>
      <c r="AV415" s="31">
        <v>0.89</v>
      </c>
      <c r="AW415" s="32">
        <v>0.69</v>
      </c>
      <c r="AX415" s="31">
        <v>0.86</v>
      </c>
      <c r="AY415" s="32">
        <v>0.81</v>
      </c>
      <c r="AZ415" s="31">
        <v>0.88</v>
      </c>
      <c r="BA415" s="32">
        <v>0.86</v>
      </c>
      <c r="BB415" s="31">
        <v>0.77</v>
      </c>
      <c r="BC415" s="31">
        <v>0.91</v>
      </c>
      <c r="BD415" s="32">
        <v>0.7</v>
      </c>
      <c r="BE415" s="31">
        <v>0.77</v>
      </c>
      <c r="BF415" s="34">
        <v>0.85</v>
      </c>
    </row>
    <row r="416" spans="1:58" ht="24.95" customHeight="1">
      <c r="A416" s="8"/>
      <c r="B416" s="15" t="s">
        <v>268</v>
      </c>
      <c r="C416" s="39">
        <v>0.78</v>
      </c>
      <c r="D416" s="39">
        <v>0.93</v>
      </c>
      <c r="E416" s="35">
        <v>0.81</v>
      </c>
      <c r="F416" s="35">
        <v>0.62</v>
      </c>
      <c r="G416" s="39">
        <v>0.75</v>
      </c>
      <c r="H416" s="35">
        <v>0.81</v>
      </c>
      <c r="I416" s="39">
        <v>0.93</v>
      </c>
      <c r="J416" s="35">
        <v>0.83</v>
      </c>
      <c r="K416" s="35">
        <v>0.71</v>
      </c>
      <c r="L416" s="35">
        <v>0.71</v>
      </c>
      <c r="M416" s="39">
        <v>0.69</v>
      </c>
      <c r="N416" s="35">
        <v>0.95</v>
      </c>
      <c r="O416" s="39">
        <v>0.82</v>
      </c>
      <c r="P416" s="35">
        <v>0.82</v>
      </c>
      <c r="Q416" s="35">
        <v>0.72</v>
      </c>
      <c r="R416" s="35">
        <v>0.77</v>
      </c>
      <c r="S416" s="35">
        <v>0.82</v>
      </c>
      <c r="T416" s="35">
        <v>0.74</v>
      </c>
      <c r="U416" s="39">
        <v>0.93</v>
      </c>
      <c r="V416" s="35">
        <v>0.6</v>
      </c>
      <c r="W416" s="39">
        <v>0.87</v>
      </c>
      <c r="X416" s="35">
        <v>0.76</v>
      </c>
      <c r="Y416" s="35">
        <v>0.75</v>
      </c>
      <c r="Z416" s="39">
        <v>0.8</v>
      </c>
      <c r="AA416" s="35">
        <v>0.81</v>
      </c>
      <c r="AB416" s="35">
        <v>0.73</v>
      </c>
      <c r="AC416" s="35">
        <v>0.78</v>
      </c>
      <c r="AD416" s="39">
        <v>0.64</v>
      </c>
      <c r="AE416" s="35">
        <v>0.83</v>
      </c>
      <c r="AF416" s="35">
        <v>0.93</v>
      </c>
      <c r="AG416" s="35">
        <v>0.89</v>
      </c>
      <c r="AH416" s="39">
        <v>0.71</v>
      </c>
      <c r="AI416" s="35">
        <v>0.78</v>
      </c>
      <c r="AJ416" s="35">
        <v>0.83</v>
      </c>
      <c r="AK416" s="39">
        <v>0.88</v>
      </c>
      <c r="AL416" s="35">
        <v>0.79</v>
      </c>
      <c r="AM416" s="35">
        <v>0.87</v>
      </c>
      <c r="AN416" s="35">
        <v>0.86</v>
      </c>
      <c r="AO416" s="39">
        <v>0.64</v>
      </c>
      <c r="AP416" s="35">
        <v>0.89</v>
      </c>
      <c r="AQ416" s="35">
        <v>0.78</v>
      </c>
      <c r="AR416" s="39">
        <v>0.96</v>
      </c>
      <c r="AS416" s="35">
        <v>0.85</v>
      </c>
      <c r="AT416" s="35">
        <v>0.92</v>
      </c>
      <c r="AU416" s="35">
        <v>0.6</v>
      </c>
      <c r="AV416" s="35">
        <v>0.92</v>
      </c>
      <c r="AW416" s="39">
        <v>0.59</v>
      </c>
      <c r="AX416" s="35">
        <v>0.91</v>
      </c>
      <c r="AY416" s="39">
        <v>0.81</v>
      </c>
      <c r="AZ416" s="35">
        <v>0.93</v>
      </c>
      <c r="BA416" s="39">
        <v>0.77</v>
      </c>
      <c r="BB416" s="35">
        <v>0.79</v>
      </c>
      <c r="BC416" s="35">
        <v>0.83</v>
      </c>
      <c r="BD416" s="39">
        <v>0.71</v>
      </c>
      <c r="BE416" s="35">
        <v>0.74</v>
      </c>
      <c r="BF416" s="38">
        <v>0.87</v>
      </c>
    </row>
    <row r="418" spans="1:58" ht="24.95" customHeight="1">
      <c r="A418" s="1"/>
      <c r="B418" s="1" t="s">
        <v>42</v>
      </c>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row>
    <row r="419" spans="1:58" ht="24.9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row>
    <row r="420" spans="1:58" ht="24.95" customHeight="1">
      <c r="A420" s="2"/>
      <c r="B420" s="3"/>
      <c r="C420" s="69" t="s">
        <v>74</v>
      </c>
      <c r="D420" s="66" t="s">
        <v>76</v>
      </c>
      <c r="E420" s="68"/>
      <c r="F420" s="67"/>
      <c r="G420" s="66" t="s">
        <v>77</v>
      </c>
      <c r="H420" s="67"/>
      <c r="I420" s="66" t="s">
        <v>78</v>
      </c>
      <c r="J420" s="68"/>
      <c r="K420" s="68"/>
      <c r="L420" s="67"/>
      <c r="M420" s="66" t="s">
        <v>79</v>
      </c>
      <c r="N420" s="67"/>
      <c r="O420" s="66" t="s">
        <v>80</v>
      </c>
      <c r="P420" s="68"/>
      <c r="Q420" s="68"/>
      <c r="R420" s="68"/>
      <c r="S420" s="68"/>
      <c r="T420" s="67"/>
      <c r="U420" s="66" t="s">
        <v>81</v>
      </c>
      <c r="V420" s="67"/>
      <c r="W420" s="66" t="s">
        <v>82</v>
      </c>
      <c r="X420" s="68"/>
      <c r="Y420" s="67"/>
      <c r="Z420" s="66" t="s">
        <v>83</v>
      </c>
      <c r="AA420" s="68"/>
      <c r="AB420" s="68"/>
      <c r="AC420" s="67"/>
      <c r="AD420" s="66" t="s">
        <v>84</v>
      </c>
      <c r="AE420" s="68"/>
      <c r="AF420" s="68"/>
      <c r="AG420" s="67"/>
      <c r="AH420" s="66" t="s">
        <v>85</v>
      </c>
      <c r="AI420" s="68"/>
      <c r="AJ420" s="67"/>
      <c r="AK420" s="66" t="s">
        <v>86</v>
      </c>
      <c r="AL420" s="68"/>
      <c r="AM420" s="68"/>
      <c r="AN420" s="67"/>
      <c r="AO420" s="66" t="s">
        <v>87</v>
      </c>
      <c r="AP420" s="68"/>
      <c r="AQ420" s="67"/>
      <c r="AR420" s="66" t="s">
        <v>88</v>
      </c>
      <c r="AS420" s="68"/>
      <c r="AT420" s="68"/>
      <c r="AU420" s="67"/>
      <c r="AV420" s="65" t="s">
        <v>89</v>
      </c>
      <c r="AW420" s="66" t="s">
        <v>90</v>
      </c>
      <c r="AX420" s="67"/>
      <c r="AY420" s="66" t="s">
        <v>91</v>
      </c>
      <c r="AZ420" s="67"/>
      <c r="BA420" s="66" t="s">
        <v>92</v>
      </c>
      <c r="BB420" s="68"/>
      <c r="BC420" s="67"/>
      <c r="BD420" s="66" t="s">
        <v>93</v>
      </c>
      <c r="BE420" s="68"/>
      <c r="BF420" s="67"/>
    </row>
    <row r="421" spans="1:58" ht="24.95" customHeight="1">
      <c r="A421" s="5"/>
      <c r="B421" s="4"/>
      <c r="C421" s="11" t="s">
        <v>94</v>
      </c>
      <c r="D421" s="11" t="s">
        <v>95</v>
      </c>
      <c r="E421" s="10" t="s">
        <v>96</v>
      </c>
      <c r="F421" s="10" t="s">
        <v>97</v>
      </c>
      <c r="G421" s="11" t="s">
        <v>98</v>
      </c>
      <c r="H421" s="10" t="s">
        <v>99</v>
      </c>
      <c r="I421" s="11" t="s">
        <v>100</v>
      </c>
      <c r="J421" s="10" t="s">
        <v>101</v>
      </c>
      <c r="K421" s="10" t="s">
        <v>102</v>
      </c>
      <c r="L421" s="10" t="s">
        <v>103</v>
      </c>
      <c r="M421" s="11" t="s">
        <v>104</v>
      </c>
      <c r="N421" s="10" t="s">
        <v>105</v>
      </c>
      <c r="O421" s="11" t="s">
        <v>106</v>
      </c>
      <c r="P421" s="10" t="s">
        <v>107</v>
      </c>
      <c r="Q421" s="10" t="s">
        <v>108</v>
      </c>
      <c r="R421" s="10" t="s">
        <v>109</v>
      </c>
      <c r="S421" s="10" t="s">
        <v>110</v>
      </c>
      <c r="T421" s="10" t="s">
        <v>111</v>
      </c>
      <c r="U421" s="11" t="s">
        <v>112</v>
      </c>
      <c r="V421" s="10" t="s">
        <v>113</v>
      </c>
      <c r="W421" s="11" t="s">
        <v>114</v>
      </c>
      <c r="X421" s="10" t="s">
        <v>115</v>
      </c>
      <c r="Y421" s="10" t="s">
        <v>116</v>
      </c>
      <c r="Z421" s="11" t="s">
        <v>117</v>
      </c>
      <c r="AA421" s="10" t="s">
        <v>118</v>
      </c>
      <c r="AB421" s="10" t="s">
        <v>119</v>
      </c>
      <c r="AC421" s="10" t="s">
        <v>120</v>
      </c>
      <c r="AD421" s="11" t="s">
        <v>121</v>
      </c>
      <c r="AE421" s="10" t="s">
        <v>122</v>
      </c>
      <c r="AF421" s="10" t="s">
        <v>123</v>
      </c>
      <c r="AG421" s="10" t="s">
        <v>124</v>
      </c>
      <c r="AH421" s="11" t="s">
        <v>125</v>
      </c>
      <c r="AI421" s="10" t="s">
        <v>126</v>
      </c>
      <c r="AJ421" s="10" t="s">
        <v>127</v>
      </c>
      <c r="AK421" s="11" t="s">
        <v>128</v>
      </c>
      <c r="AL421" s="10" t="s">
        <v>129</v>
      </c>
      <c r="AM421" s="10" t="s">
        <v>130</v>
      </c>
      <c r="AN421" s="10" t="s">
        <v>131</v>
      </c>
      <c r="AO421" s="11" t="s">
        <v>132</v>
      </c>
      <c r="AP421" s="10" t="s">
        <v>133</v>
      </c>
      <c r="AQ421" s="10" t="s">
        <v>134</v>
      </c>
      <c r="AR421" s="11" t="s">
        <v>135</v>
      </c>
      <c r="AS421" s="10" t="s">
        <v>136</v>
      </c>
      <c r="AT421" s="10" t="s">
        <v>137</v>
      </c>
      <c r="AU421" s="10" t="s">
        <v>138</v>
      </c>
      <c r="AV421" s="10" t="s">
        <v>139</v>
      </c>
      <c r="AW421" s="11" t="s">
        <v>140</v>
      </c>
      <c r="AX421" s="10" t="s">
        <v>141</v>
      </c>
      <c r="AY421" s="11" t="s">
        <v>142</v>
      </c>
      <c r="AZ421" s="10" t="s">
        <v>143</v>
      </c>
      <c r="BA421" s="11" t="s">
        <v>144</v>
      </c>
      <c r="BB421" s="10" t="s">
        <v>145</v>
      </c>
      <c r="BC421" s="10" t="s">
        <v>146</v>
      </c>
      <c r="BD421" s="11" t="s">
        <v>147</v>
      </c>
      <c r="BE421" s="10" t="s">
        <v>148</v>
      </c>
      <c r="BF421" s="12" t="s">
        <v>149</v>
      </c>
    </row>
    <row r="422" spans="1:58" ht="24.95" customHeight="1">
      <c r="A422" s="9" t="s">
        <v>42</v>
      </c>
      <c r="B422" s="15" t="s">
        <v>263</v>
      </c>
      <c r="C422" s="36">
        <v>0.66</v>
      </c>
      <c r="D422" s="36">
        <v>0.91</v>
      </c>
      <c r="E422" s="33">
        <v>0.66</v>
      </c>
      <c r="F422" s="33">
        <v>0.4</v>
      </c>
      <c r="G422" s="36">
        <v>0.57999999999999996</v>
      </c>
      <c r="H422" s="33">
        <v>0.72</v>
      </c>
      <c r="I422" s="36">
        <v>0.62</v>
      </c>
      <c r="J422" s="33">
        <v>0.7</v>
      </c>
      <c r="K422" s="33">
        <v>0.68</v>
      </c>
      <c r="L422" s="33">
        <v>0.62</v>
      </c>
      <c r="M422" s="36">
        <v>0.56000000000000005</v>
      </c>
      <c r="N422" s="33">
        <v>0.89</v>
      </c>
      <c r="O422" s="36">
        <v>0.65</v>
      </c>
      <c r="P422" s="33">
        <v>0.7</v>
      </c>
      <c r="Q422" s="33">
        <v>0.55000000000000004</v>
      </c>
      <c r="R422" s="33">
        <v>0.75</v>
      </c>
      <c r="S422" s="33">
        <v>0.68</v>
      </c>
      <c r="T422" s="33">
        <v>0.63</v>
      </c>
      <c r="U422" s="36">
        <v>0.9</v>
      </c>
      <c r="V422" s="33">
        <v>0.43</v>
      </c>
      <c r="W422" s="36">
        <v>0.78</v>
      </c>
      <c r="X422" s="33">
        <v>0.57999999999999996</v>
      </c>
      <c r="Y422" s="33">
        <v>0.67</v>
      </c>
      <c r="Z422" s="36">
        <v>0.63</v>
      </c>
      <c r="AA422" s="33">
        <v>0.67</v>
      </c>
      <c r="AB422" s="33">
        <v>0.65</v>
      </c>
      <c r="AC422" s="33">
        <v>0.72</v>
      </c>
      <c r="AD422" s="36">
        <v>0.43</v>
      </c>
      <c r="AE422" s="33">
        <v>0.74</v>
      </c>
      <c r="AF422" s="33">
        <v>0.87</v>
      </c>
      <c r="AG422" s="33">
        <v>0.81</v>
      </c>
      <c r="AH422" s="36">
        <v>0.46</v>
      </c>
      <c r="AI422" s="33">
        <v>0.64</v>
      </c>
      <c r="AJ422" s="33">
        <v>0.81</v>
      </c>
      <c r="AK422" s="36">
        <v>0.78</v>
      </c>
      <c r="AL422" s="33">
        <v>0.66</v>
      </c>
      <c r="AM422" s="33">
        <v>0.8</v>
      </c>
      <c r="AN422" s="33">
        <v>0.76</v>
      </c>
      <c r="AO422" s="36">
        <v>0.28999999999999998</v>
      </c>
      <c r="AP422" s="33">
        <v>0.88</v>
      </c>
      <c r="AQ422" s="33">
        <v>0.61</v>
      </c>
      <c r="AR422" s="36">
        <v>0.94</v>
      </c>
      <c r="AS422" s="33">
        <v>0.63</v>
      </c>
      <c r="AT422" s="33">
        <v>0.83</v>
      </c>
      <c r="AU422" s="33">
        <v>0.38</v>
      </c>
      <c r="AV422" s="33">
        <v>0.85</v>
      </c>
      <c r="AW422" s="36">
        <v>0.45</v>
      </c>
      <c r="AX422" s="33">
        <v>0.8</v>
      </c>
      <c r="AY422" s="36">
        <v>0.7</v>
      </c>
      <c r="AZ422" s="33">
        <v>0.83</v>
      </c>
      <c r="BA422" s="36">
        <v>0.6</v>
      </c>
      <c r="BB422" s="33">
        <v>0.68</v>
      </c>
      <c r="BC422" s="33">
        <v>0.55000000000000004</v>
      </c>
      <c r="BD422" s="36">
        <v>0.47</v>
      </c>
      <c r="BE422" s="33">
        <v>0.59</v>
      </c>
      <c r="BF422" s="37">
        <v>0.8</v>
      </c>
    </row>
    <row r="423" spans="1:58" ht="24.95" customHeight="1">
      <c r="A423" s="9" t="s">
        <v>42</v>
      </c>
      <c r="B423" s="15" t="s">
        <v>264</v>
      </c>
      <c r="C423" s="36">
        <v>0.65</v>
      </c>
      <c r="D423" s="36">
        <v>0.84</v>
      </c>
      <c r="E423" s="33">
        <v>0.7</v>
      </c>
      <c r="F423" s="33">
        <v>0.4</v>
      </c>
      <c r="G423" s="36">
        <v>0.59</v>
      </c>
      <c r="H423" s="33">
        <v>0.69</v>
      </c>
      <c r="I423" s="36">
        <v>0.86</v>
      </c>
      <c r="J423" s="33">
        <v>0.77</v>
      </c>
      <c r="K423" s="33">
        <v>0.54</v>
      </c>
      <c r="L423" s="33">
        <v>0.47</v>
      </c>
      <c r="M423" s="36">
        <v>0.51</v>
      </c>
      <c r="N423" s="33">
        <v>0.9</v>
      </c>
      <c r="O423" s="36">
        <v>0.76</v>
      </c>
      <c r="P423" s="33">
        <v>0.63</v>
      </c>
      <c r="Q423" s="33">
        <v>0.53</v>
      </c>
      <c r="R423" s="33">
        <v>0.65</v>
      </c>
      <c r="S423" s="33">
        <v>0.7</v>
      </c>
      <c r="T423" s="33">
        <v>0.57999999999999996</v>
      </c>
      <c r="U423" s="36">
        <v>0.82</v>
      </c>
      <c r="V423" s="33">
        <v>0.41</v>
      </c>
      <c r="W423" s="36">
        <v>0.75</v>
      </c>
      <c r="X423" s="33">
        <v>0.71</v>
      </c>
      <c r="Y423" s="33">
        <v>0.54</v>
      </c>
      <c r="Z423" s="36">
        <v>0.73</v>
      </c>
      <c r="AA423" s="33">
        <v>0.68</v>
      </c>
      <c r="AB423" s="33">
        <v>0.48</v>
      </c>
      <c r="AC423" s="33">
        <v>0.56000000000000005</v>
      </c>
      <c r="AD423" s="36">
        <v>0.49</v>
      </c>
      <c r="AE423" s="33">
        <v>0.67</v>
      </c>
      <c r="AF423" s="33">
        <v>0.86</v>
      </c>
      <c r="AG423" s="33">
        <v>0.77</v>
      </c>
      <c r="AH423" s="36">
        <v>0.55000000000000004</v>
      </c>
      <c r="AI423" s="33">
        <v>0.6</v>
      </c>
      <c r="AJ423" s="33">
        <v>0.73</v>
      </c>
      <c r="AK423" s="36">
        <v>0.77</v>
      </c>
      <c r="AL423" s="33">
        <v>0.46</v>
      </c>
      <c r="AM423" s="33">
        <v>0.78</v>
      </c>
      <c r="AN423" s="33">
        <v>0.7</v>
      </c>
      <c r="AO423" s="36">
        <v>0.45</v>
      </c>
      <c r="AP423" s="33">
        <v>0.83</v>
      </c>
      <c r="AQ423" s="33">
        <v>0.6</v>
      </c>
      <c r="AR423" s="36">
        <v>0.87</v>
      </c>
      <c r="AS423" s="33">
        <v>0.71</v>
      </c>
      <c r="AT423" s="33">
        <v>0.82</v>
      </c>
      <c r="AU423" s="33">
        <v>0.4</v>
      </c>
      <c r="AV423" s="33">
        <v>0.84</v>
      </c>
      <c r="AW423" s="36">
        <v>0.42</v>
      </c>
      <c r="AX423" s="33">
        <v>0.77</v>
      </c>
      <c r="AY423" s="36">
        <v>0.67</v>
      </c>
      <c r="AZ423" s="33">
        <v>0.82</v>
      </c>
      <c r="BA423" s="36">
        <v>0.64</v>
      </c>
      <c r="BB423" s="33">
        <v>0.65</v>
      </c>
      <c r="BC423" s="33">
        <v>0.82</v>
      </c>
      <c r="BD423" s="36">
        <v>0.57999999999999996</v>
      </c>
      <c r="BE423" s="33">
        <v>0.61</v>
      </c>
      <c r="BF423" s="37">
        <v>0.72</v>
      </c>
    </row>
    <row r="424" spans="1:58" ht="24.95" customHeight="1">
      <c r="A424" s="7" t="s">
        <v>42</v>
      </c>
      <c r="B424" s="15" t="s">
        <v>265</v>
      </c>
      <c r="C424" s="36">
        <v>0.57999999999999996</v>
      </c>
      <c r="D424" s="36">
        <v>0.74</v>
      </c>
      <c r="E424" s="33">
        <v>0.57999999999999996</v>
      </c>
      <c r="F424" s="33">
        <v>0.41</v>
      </c>
      <c r="G424" s="36">
        <v>0.55000000000000004</v>
      </c>
      <c r="H424" s="33">
        <v>0.61</v>
      </c>
      <c r="I424" s="36">
        <v>0.65</v>
      </c>
      <c r="J424" s="33">
        <v>0.67</v>
      </c>
      <c r="K424" s="33">
        <v>0.55000000000000004</v>
      </c>
      <c r="L424" s="33">
        <v>0.47</v>
      </c>
      <c r="M424" s="36">
        <v>0.47</v>
      </c>
      <c r="N424" s="33">
        <v>0.81</v>
      </c>
      <c r="O424" s="36">
        <v>0.63</v>
      </c>
      <c r="P424" s="33">
        <v>0.59</v>
      </c>
      <c r="Q424" s="33">
        <v>0.5</v>
      </c>
      <c r="R424" s="33">
        <v>0.59</v>
      </c>
      <c r="S424" s="33">
        <v>0.61</v>
      </c>
      <c r="T424" s="33">
        <v>0.53</v>
      </c>
      <c r="U424" s="36">
        <v>0.75</v>
      </c>
      <c r="V424" s="33">
        <v>0.39</v>
      </c>
      <c r="W424" s="36">
        <v>0.65</v>
      </c>
      <c r="X424" s="33">
        <v>0.54</v>
      </c>
      <c r="Y424" s="33">
        <v>0.56999999999999995</v>
      </c>
      <c r="Z424" s="36">
        <v>0.59</v>
      </c>
      <c r="AA424" s="33">
        <v>0.59</v>
      </c>
      <c r="AB424" s="33">
        <v>0.55000000000000004</v>
      </c>
      <c r="AC424" s="33">
        <v>0.57999999999999996</v>
      </c>
      <c r="AD424" s="36">
        <v>0.45</v>
      </c>
      <c r="AE424" s="33">
        <v>0.54</v>
      </c>
      <c r="AF424" s="33">
        <v>0.77</v>
      </c>
      <c r="AG424" s="33">
        <v>0.67</v>
      </c>
      <c r="AH424" s="36">
        <v>0.47</v>
      </c>
      <c r="AI424" s="33">
        <v>0.56000000000000005</v>
      </c>
      <c r="AJ424" s="33">
        <v>0.67</v>
      </c>
      <c r="AK424" s="36">
        <v>0.69</v>
      </c>
      <c r="AL424" s="33">
        <v>0.54</v>
      </c>
      <c r="AM424" s="33">
        <v>0.7</v>
      </c>
      <c r="AN424" s="33">
        <v>0.66</v>
      </c>
      <c r="AO424" s="36">
        <v>0.44</v>
      </c>
      <c r="AP424" s="33">
        <v>0.74</v>
      </c>
      <c r="AQ424" s="33">
        <v>0.52</v>
      </c>
      <c r="AR424" s="36">
        <v>0.87</v>
      </c>
      <c r="AS424" s="33">
        <v>0.52</v>
      </c>
      <c r="AT424" s="33">
        <v>0.75</v>
      </c>
      <c r="AU424" s="33">
        <v>0.28999999999999998</v>
      </c>
      <c r="AV424" s="33">
        <v>0.72</v>
      </c>
      <c r="AW424" s="36">
        <v>0.39</v>
      </c>
      <c r="AX424" s="33">
        <v>0.69</v>
      </c>
      <c r="AY424" s="36">
        <v>0.63</v>
      </c>
      <c r="AZ424" s="33">
        <v>0.72</v>
      </c>
      <c r="BA424" s="36">
        <v>0.63</v>
      </c>
      <c r="BB424" s="33">
        <v>0.56000000000000005</v>
      </c>
      <c r="BC424" s="33">
        <v>0.75</v>
      </c>
      <c r="BD424" s="36">
        <v>0.56000000000000005</v>
      </c>
      <c r="BE424" s="33">
        <v>0.48</v>
      </c>
      <c r="BF424" s="37">
        <v>0.68</v>
      </c>
    </row>
    <row r="425" spans="1:58" ht="24.95" customHeight="1">
      <c r="A425" s="6"/>
      <c r="B425" s="15" t="s">
        <v>268</v>
      </c>
      <c r="C425" s="32">
        <v>0.55000000000000004</v>
      </c>
      <c r="D425" s="32">
        <v>0.75</v>
      </c>
      <c r="E425" s="31">
        <v>0.68</v>
      </c>
      <c r="F425" s="31">
        <v>0.28999999999999998</v>
      </c>
      <c r="G425" s="32">
        <v>0.47</v>
      </c>
      <c r="H425" s="31">
        <v>0.61</v>
      </c>
      <c r="I425" s="32">
        <v>0.75</v>
      </c>
      <c r="J425" s="31">
        <v>0.57999999999999996</v>
      </c>
      <c r="K425" s="31">
        <v>0.48</v>
      </c>
      <c r="L425" s="31">
        <v>0.44</v>
      </c>
      <c r="M425" s="32">
        <v>0.4</v>
      </c>
      <c r="N425" s="31">
        <v>0.81</v>
      </c>
      <c r="O425" s="32">
        <v>0.67</v>
      </c>
      <c r="P425" s="31">
        <v>0.59</v>
      </c>
      <c r="Q425" s="31">
        <v>0.43</v>
      </c>
      <c r="R425" s="31">
        <v>0.45</v>
      </c>
      <c r="S425" s="31">
        <v>0.63</v>
      </c>
      <c r="T425" s="31">
        <v>0.44</v>
      </c>
      <c r="U425" s="32">
        <v>0.77</v>
      </c>
      <c r="V425" s="31">
        <v>0.28000000000000003</v>
      </c>
      <c r="W425" s="32">
        <v>0.6</v>
      </c>
      <c r="X425" s="31">
        <v>0.49</v>
      </c>
      <c r="Y425" s="31">
        <v>0.55000000000000004</v>
      </c>
      <c r="Z425" s="32">
        <v>0.51</v>
      </c>
      <c r="AA425" s="31">
        <v>0.56999999999999995</v>
      </c>
      <c r="AB425" s="31">
        <v>0.59</v>
      </c>
      <c r="AC425" s="31">
        <v>0.59</v>
      </c>
      <c r="AD425" s="32">
        <v>0.36</v>
      </c>
      <c r="AE425" s="31">
        <v>0.53</v>
      </c>
      <c r="AF425" s="31">
        <v>0.79</v>
      </c>
      <c r="AG425" s="31">
        <v>0.68</v>
      </c>
      <c r="AH425" s="32">
        <v>0.41</v>
      </c>
      <c r="AI425" s="31">
        <v>0.52</v>
      </c>
      <c r="AJ425" s="31">
        <v>0.65</v>
      </c>
      <c r="AK425" s="32">
        <v>0.69</v>
      </c>
      <c r="AL425" s="31">
        <v>0.5</v>
      </c>
      <c r="AM425" s="31">
        <v>0.69</v>
      </c>
      <c r="AN425" s="31">
        <v>0.64</v>
      </c>
      <c r="AO425" s="32">
        <v>0.35</v>
      </c>
      <c r="AP425" s="31">
        <v>0.76</v>
      </c>
      <c r="AQ425" s="31">
        <v>0.5</v>
      </c>
      <c r="AR425" s="32">
        <v>0.85</v>
      </c>
      <c r="AS425" s="31">
        <v>0.46</v>
      </c>
      <c r="AT425" s="31">
        <v>0.72</v>
      </c>
      <c r="AU425" s="31">
        <v>0.26</v>
      </c>
      <c r="AV425" s="31">
        <v>0.74</v>
      </c>
      <c r="AW425" s="32">
        <v>0.32</v>
      </c>
      <c r="AX425" s="31">
        <v>0.67</v>
      </c>
      <c r="AY425" s="32">
        <v>0.57999999999999996</v>
      </c>
      <c r="AZ425" s="31">
        <v>0.7</v>
      </c>
      <c r="BA425" s="32">
        <v>0.59</v>
      </c>
      <c r="BB425" s="31">
        <v>0.53</v>
      </c>
      <c r="BC425" s="31">
        <v>0.68</v>
      </c>
      <c r="BD425" s="32">
        <v>0.39</v>
      </c>
      <c r="BE425" s="31">
        <v>0.46</v>
      </c>
      <c r="BF425" s="34">
        <v>0.71</v>
      </c>
    </row>
    <row r="426" spans="1:58" ht="24.95" customHeight="1">
      <c r="A426" s="6"/>
      <c r="B426" s="15" t="s">
        <v>266</v>
      </c>
      <c r="C426" s="32">
        <v>0.51</v>
      </c>
      <c r="D426" s="32">
        <v>0.71</v>
      </c>
      <c r="E426" s="31">
        <v>0.52</v>
      </c>
      <c r="F426" s="31">
        <v>0.28999999999999998</v>
      </c>
      <c r="G426" s="32">
        <v>0.48</v>
      </c>
      <c r="H426" s="31">
        <v>0.54</v>
      </c>
      <c r="I426" s="32">
        <v>0.65</v>
      </c>
      <c r="J426" s="31">
        <v>0.59</v>
      </c>
      <c r="K426" s="31">
        <v>0.49</v>
      </c>
      <c r="L426" s="31">
        <v>0.35</v>
      </c>
      <c r="M426" s="32">
        <v>0.39</v>
      </c>
      <c r="N426" s="31">
        <v>0.76</v>
      </c>
      <c r="O426" s="32">
        <v>0.61</v>
      </c>
      <c r="P426" s="31">
        <v>0.51</v>
      </c>
      <c r="Q426" s="31">
        <v>0.45</v>
      </c>
      <c r="R426" s="31">
        <v>0.44</v>
      </c>
      <c r="S426" s="31">
        <v>0.55000000000000004</v>
      </c>
      <c r="T426" s="31">
        <v>0.44</v>
      </c>
      <c r="U426" s="32">
        <v>0.72</v>
      </c>
      <c r="V426" s="31">
        <v>0.28000000000000003</v>
      </c>
      <c r="W426" s="32">
        <v>0.61</v>
      </c>
      <c r="X426" s="31">
        <v>0.49</v>
      </c>
      <c r="Y426" s="31">
        <v>0.47</v>
      </c>
      <c r="Z426" s="32">
        <v>0.54</v>
      </c>
      <c r="AA426" s="31">
        <v>0.48</v>
      </c>
      <c r="AB426" s="31">
        <v>0.46</v>
      </c>
      <c r="AC426" s="31">
        <v>0.51</v>
      </c>
      <c r="AD426" s="32">
        <v>0.32</v>
      </c>
      <c r="AE426" s="31">
        <v>0.54</v>
      </c>
      <c r="AF426" s="31">
        <v>0.73</v>
      </c>
      <c r="AG426" s="31">
        <v>0.64</v>
      </c>
      <c r="AH426" s="32">
        <v>0.37</v>
      </c>
      <c r="AI426" s="31">
        <v>0.47</v>
      </c>
      <c r="AJ426" s="31">
        <v>0.62</v>
      </c>
      <c r="AK426" s="32">
        <v>0.66</v>
      </c>
      <c r="AL426" s="31">
        <v>0.44</v>
      </c>
      <c r="AM426" s="31">
        <v>0.66</v>
      </c>
      <c r="AN426" s="31">
        <v>0.6</v>
      </c>
      <c r="AO426" s="32">
        <v>0.37</v>
      </c>
      <c r="AP426" s="31">
        <v>0.72</v>
      </c>
      <c r="AQ426" s="31">
        <v>0.44</v>
      </c>
      <c r="AR426" s="32">
        <v>0.82</v>
      </c>
      <c r="AS426" s="31">
        <v>0.48</v>
      </c>
      <c r="AT426" s="31">
        <v>0.7</v>
      </c>
      <c r="AU426" s="31">
        <v>0.19</v>
      </c>
      <c r="AV426" s="31">
        <v>0.71</v>
      </c>
      <c r="AW426" s="32">
        <v>0.25</v>
      </c>
      <c r="AX426" s="31">
        <v>0.67</v>
      </c>
      <c r="AY426" s="32">
        <v>0.55000000000000004</v>
      </c>
      <c r="AZ426" s="31">
        <v>0.67</v>
      </c>
      <c r="BA426" s="32">
        <v>0.55000000000000004</v>
      </c>
      <c r="BB426" s="31">
        <v>0.5</v>
      </c>
      <c r="BC426" s="31">
        <v>0.65</v>
      </c>
      <c r="BD426" s="32">
        <v>0.41</v>
      </c>
      <c r="BE426" s="31">
        <v>0.42</v>
      </c>
      <c r="BF426" s="34">
        <v>0.65</v>
      </c>
    </row>
    <row r="427" spans="1:58" ht="24.95" customHeight="1">
      <c r="A427" s="8"/>
      <c r="B427" s="15" t="s">
        <v>267</v>
      </c>
      <c r="C427" s="39">
        <v>0.5</v>
      </c>
      <c r="D427" s="39">
        <v>0.64</v>
      </c>
      <c r="E427" s="35">
        <v>0.5</v>
      </c>
      <c r="F427" s="35">
        <v>0.34</v>
      </c>
      <c r="G427" s="39">
        <v>0.47</v>
      </c>
      <c r="H427" s="35">
        <v>0.52</v>
      </c>
      <c r="I427" s="39">
        <v>0.53</v>
      </c>
      <c r="J427" s="35">
        <v>0.54</v>
      </c>
      <c r="K427" s="35">
        <v>0.46</v>
      </c>
      <c r="L427" s="35">
        <v>0.47</v>
      </c>
      <c r="M427" s="39">
        <v>0.4</v>
      </c>
      <c r="N427" s="35">
        <v>0.69</v>
      </c>
      <c r="O427" s="39">
        <v>0.52</v>
      </c>
      <c r="P427" s="35">
        <v>0.55000000000000004</v>
      </c>
      <c r="Q427" s="35">
        <v>0.43</v>
      </c>
      <c r="R427" s="35">
        <v>0.44</v>
      </c>
      <c r="S427" s="35">
        <v>0.54</v>
      </c>
      <c r="T427" s="35">
        <v>0.44</v>
      </c>
      <c r="U427" s="39">
        <v>0.63</v>
      </c>
      <c r="V427" s="35">
        <v>0.36</v>
      </c>
      <c r="W427" s="39">
        <v>0.56999999999999995</v>
      </c>
      <c r="X427" s="35">
        <v>0.44</v>
      </c>
      <c r="Y427" s="35">
        <v>0.49</v>
      </c>
      <c r="Z427" s="39">
        <v>0.49</v>
      </c>
      <c r="AA427" s="35">
        <v>0.6</v>
      </c>
      <c r="AB427" s="35">
        <v>0.48</v>
      </c>
      <c r="AC427" s="35">
        <v>0.43</v>
      </c>
      <c r="AD427" s="39">
        <v>0.32</v>
      </c>
      <c r="AE427" s="35">
        <v>0.55000000000000004</v>
      </c>
      <c r="AF427" s="35">
        <v>0.66</v>
      </c>
      <c r="AG427" s="35">
        <v>0.61</v>
      </c>
      <c r="AH427" s="39">
        <v>0.47</v>
      </c>
      <c r="AI427" s="35">
        <v>0.42</v>
      </c>
      <c r="AJ427" s="35">
        <v>0.56999999999999995</v>
      </c>
      <c r="AK427" s="39">
        <v>0.59</v>
      </c>
      <c r="AL427" s="35">
        <v>0.44</v>
      </c>
      <c r="AM427" s="35">
        <v>0.64</v>
      </c>
      <c r="AN427" s="35">
        <v>0.57999999999999996</v>
      </c>
      <c r="AO427" s="39">
        <v>0.33</v>
      </c>
      <c r="AP427" s="35">
        <v>0.69</v>
      </c>
      <c r="AQ427" s="35">
        <v>0.46</v>
      </c>
      <c r="AR427" s="39">
        <v>0.71</v>
      </c>
      <c r="AS427" s="35">
        <v>0.49</v>
      </c>
      <c r="AT427" s="35">
        <v>0.64</v>
      </c>
      <c r="AU427" s="35">
        <v>0.26</v>
      </c>
      <c r="AV427" s="35">
        <v>0.62</v>
      </c>
      <c r="AW427" s="39">
        <v>0.36</v>
      </c>
      <c r="AX427" s="35">
        <v>0.56000000000000005</v>
      </c>
      <c r="AY427" s="39">
        <v>0.53</v>
      </c>
      <c r="AZ427" s="35">
        <v>0.57999999999999996</v>
      </c>
      <c r="BA427" s="39">
        <v>0.61</v>
      </c>
      <c r="BB427" s="35">
        <v>0.46</v>
      </c>
      <c r="BC427" s="35">
        <v>0.69</v>
      </c>
      <c r="BD427" s="39">
        <v>0.38</v>
      </c>
      <c r="BE427" s="35">
        <v>0.45</v>
      </c>
      <c r="BF427" s="38">
        <v>0.6</v>
      </c>
    </row>
    <row r="429" spans="1:58" ht="24.95" customHeight="1">
      <c r="A429" s="1"/>
      <c r="B429" s="1" t="s">
        <v>43</v>
      </c>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row>
    <row r="430" spans="1:58" ht="24.9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row>
    <row r="431" spans="1:58" ht="24.95" customHeight="1">
      <c r="A431" s="2" t="s">
        <v>75</v>
      </c>
      <c r="B431" s="3"/>
      <c r="C431" s="69" t="s">
        <v>74</v>
      </c>
      <c r="D431" s="66" t="s">
        <v>76</v>
      </c>
      <c r="E431" s="68"/>
      <c r="F431" s="67"/>
      <c r="G431" s="66" t="s">
        <v>77</v>
      </c>
      <c r="H431" s="67"/>
      <c r="I431" s="66" t="s">
        <v>78</v>
      </c>
      <c r="J431" s="68"/>
      <c r="K431" s="68"/>
      <c r="L431" s="67"/>
      <c r="M431" s="66" t="s">
        <v>79</v>
      </c>
      <c r="N431" s="67"/>
      <c r="O431" s="66" t="s">
        <v>80</v>
      </c>
      <c r="P431" s="68"/>
      <c r="Q431" s="68"/>
      <c r="R431" s="68"/>
      <c r="S431" s="68"/>
      <c r="T431" s="67"/>
      <c r="U431" s="66" t="s">
        <v>81</v>
      </c>
      <c r="V431" s="67"/>
      <c r="W431" s="66" t="s">
        <v>82</v>
      </c>
      <c r="X431" s="68"/>
      <c r="Y431" s="67"/>
      <c r="Z431" s="66" t="s">
        <v>83</v>
      </c>
      <c r="AA431" s="68"/>
      <c r="AB431" s="68"/>
      <c r="AC431" s="67"/>
      <c r="AD431" s="66" t="s">
        <v>84</v>
      </c>
      <c r="AE431" s="68"/>
      <c r="AF431" s="68"/>
      <c r="AG431" s="67"/>
      <c r="AH431" s="66" t="s">
        <v>85</v>
      </c>
      <c r="AI431" s="68"/>
      <c r="AJ431" s="67"/>
      <c r="AK431" s="66" t="s">
        <v>86</v>
      </c>
      <c r="AL431" s="68"/>
      <c r="AM431" s="68"/>
      <c r="AN431" s="67"/>
      <c r="AO431" s="66" t="s">
        <v>87</v>
      </c>
      <c r="AP431" s="68"/>
      <c r="AQ431" s="67"/>
      <c r="AR431" s="66" t="s">
        <v>88</v>
      </c>
      <c r="AS431" s="68"/>
      <c r="AT431" s="68"/>
      <c r="AU431" s="67"/>
      <c r="AV431" s="65" t="s">
        <v>89</v>
      </c>
      <c r="AW431" s="66" t="s">
        <v>90</v>
      </c>
      <c r="AX431" s="67"/>
      <c r="AY431" s="66" t="s">
        <v>91</v>
      </c>
      <c r="AZ431" s="67"/>
      <c r="BA431" s="66" t="s">
        <v>92</v>
      </c>
      <c r="BB431" s="68"/>
      <c r="BC431" s="67"/>
      <c r="BD431" s="66" t="s">
        <v>93</v>
      </c>
      <c r="BE431" s="68"/>
      <c r="BF431" s="67"/>
    </row>
    <row r="432" spans="1:58" ht="24.95" customHeight="1">
      <c r="A432" s="5"/>
      <c r="B432" s="4"/>
      <c r="C432" s="11" t="s">
        <v>94</v>
      </c>
      <c r="D432" s="11" t="s">
        <v>95</v>
      </c>
      <c r="E432" s="10" t="s">
        <v>96</v>
      </c>
      <c r="F432" s="10" t="s">
        <v>97</v>
      </c>
      <c r="G432" s="11" t="s">
        <v>98</v>
      </c>
      <c r="H432" s="10" t="s">
        <v>99</v>
      </c>
      <c r="I432" s="11" t="s">
        <v>100</v>
      </c>
      <c r="J432" s="10" t="s">
        <v>101</v>
      </c>
      <c r="K432" s="10" t="s">
        <v>102</v>
      </c>
      <c r="L432" s="10" t="s">
        <v>103</v>
      </c>
      <c r="M432" s="11" t="s">
        <v>104</v>
      </c>
      <c r="N432" s="10" t="s">
        <v>105</v>
      </c>
      <c r="O432" s="11" t="s">
        <v>106</v>
      </c>
      <c r="P432" s="10" t="s">
        <v>107</v>
      </c>
      <c r="Q432" s="10" t="s">
        <v>108</v>
      </c>
      <c r="R432" s="10" t="s">
        <v>109</v>
      </c>
      <c r="S432" s="10" t="s">
        <v>110</v>
      </c>
      <c r="T432" s="10" t="s">
        <v>111</v>
      </c>
      <c r="U432" s="11" t="s">
        <v>112</v>
      </c>
      <c r="V432" s="10" t="s">
        <v>113</v>
      </c>
      <c r="W432" s="11" t="s">
        <v>114</v>
      </c>
      <c r="X432" s="10" t="s">
        <v>115</v>
      </c>
      <c r="Y432" s="10" t="s">
        <v>116</v>
      </c>
      <c r="Z432" s="11" t="s">
        <v>117</v>
      </c>
      <c r="AA432" s="10" t="s">
        <v>118</v>
      </c>
      <c r="AB432" s="10" t="s">
        <v>119</v>
      </c>
      <c r="AC432" s="10" t="s">
        <v>120</v>
      </c>
      <c r="AD432" s="11" t="s">
        <v>121</v>
      </c>
      <c r="AE432" s="10" t="s">
        <v>122</v>
      </c>
      <c r="AF432" s="10" t="s">
        <v>123</v>
      </c>
      <c r="AG432" s="10" t="s">
        <v>124</v>
      </c>
      <c r="AH432" s="11" t="s">
        <v>125</v>
      </c>
      <c r="AI432" s="10" t="s">
        <v>126</v>
      </c>
      <c r="AJ432" s="10" t="s">
        <v>127</v>
      </c>
      <c r="AK432" s="11" t="s">
        <v>128</v>
      </c>
      <c r="AL432" s="10" t="s">
        <v>129</v>
      </c>
      <c r="AM432" s="10" t="s">
        <v>130</v>
      </c>
      <c r="AN432" s="10" t="s">
        <v>131</v>
      </c>
      <c r="AO432" s="11" t="s">
        <v>132</v>
      </c>
      <c r="AP432" s="10" t="s">
        <v>133</v>
      </c>
      <c r="AQ432" s="10" t="s">
        <v>134</v>
      </c>
      <c r="AR432" s="11" t="s">
        <v>135</v>
      </c>
      <c r="AS432" s="10" t="s">
        <v>136</v>
      </c>
      <c r="AT432" s="10" t="s">
        <v>137</v>
      </c>
      <c r="AU432" s="10" t="s">
        <v>138</v>
      </c>
      <c r="AV432" s="10" t="s">
        <v>139</v>
      </c>
      <c r="AW432" s="11" t="s">
        <v>140</v>
      </c>
      <c r="AX432" s="10" t="s">
        <v>141</v>
      </c>
      <c r="AY432" s="11" t="s">
        <v>142</v>
      </c>
      <c r="AZ432" s="10" t="s">
        <v>143</v>
      </c>
      <c r="BA432" s="11" t="s">
        <v>144</v>
      </c>
      <c r="BB432" s="10" t="s">
        <v>145</v>
      </c>
      <c r="BC432" s="10" t="s">
        <v>146</v>
      </c>
      <c r="BD432" s="11" t="s">
        <v>147</v>
      </c>
      <c r="BE432" s="10" t="s">
        <v>148</v>
      </c>
      <c r="BF432" s="12" t="s">
        <v>149</v>
      </c>
    </row>
    <row r="433" spans="1:58" ht="24.95" customHeight="1">
      <c r="A433" s="7" t="s">
        <v>43</v>
      </c>
      <c r="B433" s="15" t="s">
        <v>150</v>
      </c>
      <c r="C433" s="17">
        <v>602</v>
      </c>
      <c r="D433" s="17">
        <v>217</v>
      </c>
      <c r="E433" s="16">
        <v>131</v>
      </c>
      <c r="F433" s="16">
        <v>229</v>
      </c>
      <c r="G433" s="17">
        <v>271</v>
      </c>
      <c r="H433" s="16">
        <v>326</v>
      </c>
      <c r="I433" s="17">
        <v>119</v>
      </c>
      <c r="J433" s="16">
        <v>158</v>
      </c>
      <c r="K433" s="16">
        <v>157</v>
      </c>
      <c r="L433" s="16">
        <v>168</v>
      </c>
      <c r="M433" s="17">
        <v>361</v>
      </c>
      <c r="N433" s="16">
        <v>186</v>
      </c>
      <c r="O433" s="17">
        <v>163</v>
      </c>
      <c r="P433" s="16">
        <v>187</v>
      </c>
      <c r="Q433" s="16">
        <v>150</v>
      </c>
      <c r="R433" s="16">
        <v>99</v>
      </c>
      <c r="S433" s="16">
        <v>349</v>
      </c>
      <c r="T433" s="16">
        <v>250</v>
      </c>
      <c r="U433" s="17">
        <v>258</v>
      </c>
      <c r="V433" s="16">
        <v>265</v>
      </c>
      <c r="W433" s="17">
        <v>151</v>
      </c>
      <c r="X433" s="16">
        <v>183</v>
      </c>
      <c r="Y433" s="16">
        <v>268</v>
      </c>
      <c r="Z433" s="17">
        <v>286</v>
      </c>
      <c r="AA433" s="16">
        <v>102</v>
      </c>
      <c r="AB433" s="16">
        <v>125</v>
      </c>
      <c r="AC433" s="16">
        <v>90</v>
      </c>
      <c r="AD433" s="17">
        <v>239</v>
      </c>
      <c r="AE433" s="16">
        <v>160</v>
      </c>
      <c r="AF433" s="16">
        <v>194</v>
      </c>
      <c r="AG433" s="16">
        <v>353</v>
      </c>
      <c r="AH433" s="17">
        <v>171</v>
      </c>
      <c r="AI433" s="16">
        <v>161</v>
      </c>
      <c r="AJ433" s="16">
        <v>256</v>
      </c>
      <c r="AK433" s="17">
        <v>423</v>
      </c>
      <c r="AL433" s="16">
        <v>177</v>
      </c>
      <c r="AM433" s="16">
        <v>235</v>
      </c>
      <c r="AN433" s="16">
        <v>385</v>
      </c>
      <c r="AO433" s="17">
        <v>102</v>
      </c>
      <c r="AP433" s="16">
        <v>190</v>
      </c>
      <c r="AQ433" s="16">
        <v>258</v>
      </c>
      <c r="AR433" s="17">
        <v>253</v>
      </c>
      <c r="AS433" s="16">
        <v>126</v>
      </c>
      <c r="AT433" s="16">
        <v>379</v>
      </c>
      <c r="AU433" s="16">
        <v>179</v>
      </c>
      <c r="AV433" s="16">
        <v>270</v>
      </c>
      <c r="AW433" s="17">
        <v>220</v>
      </c>
      <c r="AX433" s="16">
        <v>316</v>
      </c>
      <c r="AY433" s="17">
        <v>495</v>
      </c>
      <c r="AZ433" s="16">
        <v>177</v>
      </c>
      <c r="BA433" s="17">
        <v>144</v>
      </c>
      <c r="BB433" s="16">
        <v>451</v>
      </c>
      <c r="BC433" s="16">
        <v>48</v>
      </c>
      <c r="BD433" s="17">
        <v>138</v>
      </c>
      <c r="BE433" s="16">
        <v>211</v>
      </c>
      <c r="BF433" s="18">
        <v>235</v>
      </c>
    </row>
    <row r="434" spans="1:58" ht="24.95" customHeight="1">
      <c r="A434" s="6"/>
      <c r="B434" s="15"/>
      <c r="C434" s="23"/>
      <c r="D434" s="23"/>
      <c r="E434" s="22"/>
      <c r="F434" s="22"/>
      <c r="G434" s="23"/>
      <c r="H434" s="22"/>
      <c r="I434" s="23"/>
      <c r="J434" s="22"/>
      <c r="K434" s="22"/>
      <c r="L434" s="22"/>
      <c r="M434" s="23"/>
      <c r="N434" s="22"/>
      <c r="O434" s="23"/>
      <c r="P434" s="22"/>
      <c r="Q434" s="22"/>
      <c r="R434" s="22"/>
      <c r="S434" s="22"/>
      <c r="T434" s="22"/>
      <c r="U434" s="23"/>
      <c r="V434" s="22"/>
      <c r="W434" s="23"/>
      <c r="X434" s="22"/>
      <c r="Y434" s="22"/>
      <c r="Z434" s="23"/>
      <c r="AA434" s="22"/>
      <c r="AB434" s="22"/>
      <c r="AC434" s="22"/>
      <c r="AD434" s="23"/>
      <c r="AE434" s="22"/>
      <c r="AF434" s="22"/>
      <c r="AG434" s="22"/>
      <c r="AH434" s="23"/>
      <c r="AI434" s="22"/>
      <c r="AJ434" s="22"/>
      <c r="AK434" s="23"/>
      <c r="AL434" s="22"/>
      <c r="AM434" s="22"/>
      <c r="AN434" s="22"/>
      <c r="AO434" s="23"/>
      <c r="AP434" s="22"/>
      <c r="AQ434" s="22"/>
      <c r="AR434" s="23"/>
      <c r="AS434" s="22"/>
      <c r="AT434" s="22"/>
      <c r="AU434" s="22"/>
      <c r="AV434" s="22"/>
      <c r="AW434" s="23"/>
      <c r="AX434" s="22"/>
      <c r="AY434" s="23"/>
      <c r="AZ434" s="22"/>
      <c r="BA434" s="23"/>
      <c r="BB434" s="22"/>
      <c r="BC434" s="22"/>
      <c r="BD434" s="23"/>
      <c r="BE434" s="22"/>
      <c r="BF434" s="25"/>
    </row>
    <row r="435" spans="1:58" ht="24.95" customHeight="1">
      <c r="A435" s="6"/>
      <c r="B435" s="15" t="s">
        <v>234</v>
      </c>
      <c r="C435" s="49">
        <v>0.8</v>
      </c>
      <c r="D435" s="49">
        <v>0.94</v>
      </c>
      <c r="E435" s="50">
        <v>0.79</v>
      </c>
      <c r="F435" s="50">
        <v>0.65</v>
      </c>
      <c r="G435" s="49">
        <v>0.78</v>
      </c>
      <c r="H435" s="50">
        <v>0.81</v>
      </c>
      <c r="I435" s="49">
        <v>0.96</v>
      </c>
      <c r="J435" s="50">
        <v>0.83</v>
      </c>
      <c r="K435" s="50">
        <v>0.73</v>
      </c>
      <c r="L435" s="50">
        <v>0.71</v>
      </c>
      <c r="M435" s="49">
        <v>0.72</v>
      </c>
      <c r="N435" s="50">
        <v>0.94</v>
      </c>
      <c r="O435" s="49">
        <v>0.86</v>
      </c>
      <c r="P435" s="50">
        <v>0.8</v>
      </c>
      <c r="Q435" s="50">
        <v>0.71</v>
      </c>
      <c r="R435" s="50">
        <v>0.82</v>
      </c>
      <c r="S435" s="50">
        <v>0.83</v>
      </c>
      <c r="T435" s="50">
        <v>0.75</v>
      </c>
      <c r="U435" s="49">
        <v>0.94</v>
      </c>
      <c r="V435" s="50">
        <v>0.63</v>
      </c>
      <c r="W435" s="49">
        <v>0.89</v>
      </c>
      <c r="X435" s="50">
        <v>0.78</v>
      </c>
      <c r="Y435" s="50">
        <v>0.76</v>
      </c>
      <c r="Z435" s="49">
        <v>0.81</v>
      </c>
      <c r="AA435" s="50">
        <v>0.83</v>
      </c>
      <c r="AB435" s="50">
        <v>0.74</v>
      </c>
      <c r="AC435" s="50">
        <v>0.79</v>
      </c>
      <c r="AD435" s="49">
        <v>0.69</v>
      </c>
      <c r="AE435" s="50">
        <v>0.83</v>
      </c>
      <c r="AF435" s="50">
        <v>0.9</v>
      </c>
      <c r="AG435" s="50">
        <v>0.87</v>
      </c>
      <c r="AH435" s="49">
        <v>0.72</v>
      </c>
      <c r="AI435" s="50">
        <v>0.82</v>
      </c>
      <c r="AJ435" s="50">
        <v>0.83</v>
      </c>
      <c r="AK435" s="49">
        <v>0.89</v>
      </c>
      <c r="AL435" s="50">
        <v>0.8</v>
      </c>
      <c r="AM435" s="50">
        <v>0.87</v>
      </c>
      <c r="AN435" s="50">
        <v>0.87</v>
      </c>
      <c r="AO435" s="49">
        <v>0.67</v>
      </c>
      <c r="AP435" s="50">
        <v>0.92</v>
      </c>
      <c r="AQ435" s="50">
        <v>0.77</v>
      </c>
      <c r="AR435" s="49">
        <v>0.96</v>
      </c>
      <c r="AS435" s="50">
        <v>0.91</v>
      </c>
      <c r="AT435" s="50">
        <v>0.94</v>
      </c>
      <c r="AU435" s="50">
        <v>0.6</v>
      </c>
      <c r="AV435" s="50">
        <v>0.95</v>
      </c>
      <c r="AW435" s="49">
        <v>0.63</v>
      </c>
      <c r="AX435" s="50">
        <v>0.9</v>
      </c>
      <c r="AY435" s="49">
        <v>0.83</v>
      </c>
      <c r="AZ435" s="50">
        <v>0.94</v>
      </c>
      <c r="BA435" s="49">
        <v>0.81</v>
      </c>
      <c r="BB435" s="50">
        <v>0.8</v>
      </c>
      <c r="BC435" s="50">
        <v>0.91</v>
      </c>
      <c r="BD435" s="49">
        <v>0.71</v>
      </c>
      <c r="BE435" s="50">
        <v>0.75</v>
      </c>
      <c r="BF435" s="51">
        <v>0.88</v>
      </c>
    </row>
    <row r="436" spans="1:58" ht="24.95" customHeight="1">
      <c r="A436" s="6"/>
      <c r="B436" s="15" t="s">
        <v>235</v>
      </c>
      <c r="C436" s="49">
        <v>0.18</v>
      </c>
      <c r="D436" s="49">
        <v>0.05</v>
      </c>
      <c r="E436" s="50">
        <v>0.2</v>
      </c>
      <c r="F436" s="50">
        <v>0.31</v>
      </c>
      <c r="G436" s="49">
        <v>0.2</v>
      </c>
      <c r="H436" s="50">
        <v>0.16</v>
      </c>
      <c r="I436" s="49">
        <v>0.03</v>
      </c>
      <c r="J436" s="50">
        <v>0.15</v>
      </c>
      <c r="K436" s="50">
        <v>0.25</v>
      </c>
      <c r="L436" s="50">
        <v>0.24</v>
      </c>
      <c r="M436" s="49">
        <v>0.25</v>
      </c>
      <c r="N436" s="50">
        <v>0.04</v>
      </c>
      <c r="O436" s="49">
        <v>0.12</v>
      </c>
      <c r="P436" s="50">
        <v>0.17</v>
      </c>
      <c r="Q436" s="50">
        <v>0.27</v>
      </c>
      <c r="R436" s="50">
        <v>0.16</v>
      </c>
      <c r="S436" s="50">
        <v>0.15</v>
      </c>
      <c r="T436" s="50">
        <v>0.23</v>
      </c>
      <c r="U436" s="49">
        <v>0.05</v>
      </c>
      <c r="V436" s="50">
        <v>0.32</v>
      </c>
      <c r="W436" s="49">
        <v>0.11</v>
      </c>
      <c r="X436" s="50">
        <v>0.18</v>
      </c>
      <c r="Y436" s="50">
        <v>0.22</v>
      </c>
      <c r="Z436" s="49">
        <v>0.16</v>
      </c>
      <c r="AA436" s="50">
        <v>0.16</v>
      </c>
      <c r="AB436" s="50">
        <v>0.24</v>
      </c>
      <c r="AC436" s="50">
        <v>0.19</v>
      </c>
      <c r="AD436" s="49">
        <v>0.28000000000000003</v>
      </c>
      <c r="AE436" s="50">
        <v>0.16</v>
      </c>
      <c r="AF436" s="50">
        <v>0.09</v>
      </c>
      <c r="AG436" s="50">
        <v>0.12</v>
      </c>
      <c r="AH436" s="49">
        <v>0.25</v>
      </c>
      <c r="AI436" s="50">
        <v>0.17</v>
      </c>
      <c r="AJ436" s="50">
        <v>0.14000000000000001</v>
      </c>
      <c r="AK436" s="49">
        <v>0.08</v>
      </c>
      <c r="AL436" s="50">
        <v>0.19</v>
      </c>
      <c r="AM436" s="50">
        <v>0.12</v>
      </c>
      <c r="AN436" s="50">
        <v>0.12</v>
      </c>
      <c r="AO436" s="49">
        <v>0.3</v>
      </c>
      <c r="AP436" s="50">
        <v>7.0000000000000007E-2</v>
      </c>
      <c r="AQ436" s="50">
        <v>0.21</v>
      </c>
      <c r="AR436" s="49">
        <v>0.03</v>
      </c>
      <c r="AS436" s="50">
        <v>0.08</v>
      </c>
      <c r="AT436" s="50">
        <v>0.05</v>
      </c>
      <c r="AU436" s="50">
        <v>0.36</v>
      </c>
      <c r="AV436" s="50">
        <v>0.05</v>
      </c>
      <c r="AW436" s="49">
        <v>0.35</v>
      </c>
      <c r="AX436" s="50">
        <v>0.09</v>
      </c>
      <c r="AY436" s="49">
        <v>0.16</v>
      </c>
      <c r="AZ436" s="50">
        <v>0.06</v>
      </c>
      <c r="BA436" s="49">
        <v>0.18</v>
      </c>
      <c r="BB436" s="50">
        <v>0.18</v>
      </c>
      <c r="BC436" s="50">
        <v>0.09</v>
      </c>
      <c r="BD436" s="49">
        <v>0.25</v>
      </c>
      <c r="BE436" s="50">
        <v>0.22</v>
      </c>
      <c r="BF436" s="51">
        <v>0.11</v>
      </c>
    </row>
    <row r="437" spans="1:58" ht="24.95" customHeight="1">
      <c r="A437" s="6"/>
      <c r="B437" s="15" t="s">
        <v>236</v>
      </c>
      <c r="C437" s="49">
        <v>0.62</v>
      </c>
      <c r="D437" s="49">
        <v>0.89</v>
      </c>
      <c r="E437" s="50">
        <v>0.59</v>
      </c>
      <c r="F437" s="50">
        <v>0.34</v>
      </c>
      <c r="G437" s="49">
        <v>0.56999999999999995</v>
      </c>
      <c r="H437" s="50">
        <v>0.65</v>
      </c>
      <c r="I437" s="49">
        <v>0.93</v>
      </c>
      <c r="J437" s="50">
        <v>0.68</v>
      </c>
      <c r="K437" s="50">
        <v>0.48</v>
      </c>
      <c r="L437" s="50">
        <v>0.47</v>
      </c>
      <c r="M437" s="49">
        <v>0.47</v>
      </c>
      <c r="N437" s="50">
        <v>0.9</v>
      </c>
      <c r="O437" s="49">
        <v>0.74</v>
      </c>
      <c r="P437" s="50">
        <v>0.62</v>
      </c>
      <c r="Q437" s="50">
        <v>0.44</v>
      </c>
      <c r="R437" s="50">
        <v>0.66</v>
      </c>
      <c r="S437" s="50">
        <v>0.68</v>
      </c>
      <c r="T437" s="50">
        <v>0.53</v>
      </c>
      <c r="U437" s="49">
        <v>0.88</v>
      </c>
      <c r="V437" s="50">
        <v>0.31</v>
      </c>
      <c r="W437" s="49">
        <v>0.78</v>
      </c>
      <c r="X437" s="50">
        <v>0.6</v>
      </c>
      <c r="Y437" s="50">
        <v>0.54</v>
      </c>
      <c r="Z437" s="49">
        <v>0.65</v>
      </c>
      <c r="AA437" s="50">
        <v>0.68</v>
      </c>
      <c r="AB437" s="50">
        <v>0.5</v>
      </c>
      <c r="AC437" s="50">
        <v>0.6</v>
      </c>
      <c r="AD437" s="49">
        <v>0.41</v>
      </c>
      <c r="AE437" s="50">
        <v>0.68</v>
      </c>
      <c r="AF437" s="50">
        <v>0.81</v>
      </c>
      <c r="AG437" s="50">
        <v>0.75</v>
      </c>
      <c r="AH437" s="49">
        <v>0.47</v>
      </c>
      <c r="AI437" s="50">
        <v>0.66</v>
      </c>
      <c r="AJ437" s="50">
        <v>0.69</v>
      </c>
      <c r="AK437" s="49">
        <v>0.81</v>
      </c>
      <c r="AL437" s="50">
        <v>0.61</v>
      </c>
      <c r="AM437" s="50">
        <v>0.75</v>
      </c>
      <c r="AN437" s="50">
        <v>0.75</v>
      </c>
      <c r="AO437" s="49">
        <v>0.37</v>
      </c>
      <c r="AP437" s="50">
        <v>0.85</v>
      </c>
      <c r="AQ437" s="50">
        <v>0.56999999999999995</v>
      </c>
      <c r="AR437" s="49">
        <v>0.93</v>
      </c>
      <c r="AS437" s="50">
        <v>0.83</v>
      </c>
      <c r="AT437" s="50">
        <v>0.89</v>
      </c>
      <c r="AU437" s="50">
        <v>0.24</v>
      </c>
      <c r="AV437" s="50">
        <v>0.9</v>
      </c>
      <c r="AW437" s="49">
        <v>0.28000000000000003</v>
      </c>
      <c r="AX437" s="50">
        <v>0.81</v>
      </c>
      <c r="AY437" s="49">
        <v>0.67</v>
      </c>
      <c r="AZ437" s="50">
        <v>0.89</v>
      </c>
      <c r="BA437" s="49">
        <v>0.63</v>
      </c>
      <c r="BB437" s="50">
        <v>0.62</v>
      </c>
      <c r="BC437" s="50">
        <v>0.82</v>
      </c>
      <c r="BD437" s="49">
        <v>0.46</v>
      </c>
      <c r="BE437" s="50">
        <v>0.53</v>
      </c>
      <c r="BF437" s="51">
        <v>0.77</v>
      </c>
    </row>
    <row r="438" spans="1:58" ht="24.95" customHeight="1">
      <c r="A438" s="6"/>
      <c r="B438" s="15" t="s">
        <v>237</v>
      </c>
      <c r="C438" s="32">
        <v>0.51</v>
      </c>
      <c r="D438" s="32">
        <v>0.71</v>
      </c>
      <c r="E438" s="31">
        <v>0.52</v>
      </c>
      <c r="F438" s="31">
        <v>0.28999999999999998</v>
      </c>
      <c r="G438" s="32">
        <v>0.48</v>
      </c>
      <c r="H438" s="31">
        <v>0.54</v>
      </c>
      <c r="I438" s="32">
        <v>0.65</v>
      </c>
      <c r="J438" s="31">
        <v>0.59</v>
      </c>
      <c r="K438" s="31">
        <v>0.49</v>
      </c>
      <c r="L438" s="31">
        <v>0.35</v>
      </c>
      <c r="M438" s="32">
        <v>0.39</v>
      </c>
      <c r="N438" s="31">
        <v>0.76</v>
      </c>
      <c r="O438" s="32">
        <v>0.61</v>
      </c>
      <c r="P438" s="31">
        <v>0.51</v>
      </c>
      <c r="Q438" s="31">
        <v>0.45</v>
      </c>
      <c r="R438" s="31">
        <v>0.44</v>
      </c>
      <c r="S438" s="31">
        <v>0.55000000000000004</v>
      </c>
      <c r="T438" s="31">
        <v>0.44</v>
      </c>
      <c r="U438" s="32">
        <v>0.72</v>
      </c>
      <c r="V438" s="31">
        <v>0.28000000000000003</v>
      </c>
      <c r="W438" s="32">
        <v>0.61</v>
      </c>
      <c r="X438" s="31">
        <v>0.49</v>
      </c>
      <c r="Y438" s="31">
        <v>0.47</v>
      </c>
      <c r="Z438" s="32">
        <v>0.54</v>
      </c>
      <c r="AA438" s="31">
        <v>0.48</v>
      </c>
      <c r="AB438" s="31">
        <v>0.46</v>
      </c>
      <c r="AC438" s="31">
        <v>0.51</v>
      </c>
      <c r="AD438" s="32">
        <v>0.32</v>
      </c>
      <c r="AE438" s="31">
        <v>0.54</v>
      </c>
      <c r="AF438" s="31">
        <v>0.73</v>
      </c>
      <c r="AG438" s="31">
        <v>0.64</v>
      </c>
      <c r="AH438" s="32">
        <v>0.37</v>
      </c>
      <c r="AI438" s="31">
        <v>0.47</v>
      </c>
      <c r="AJ438" s="31">
        <v>0.62</v>
      </c>
      <c r="AK438" s="32">
        <v>0.66</v>
      </c>
      <c r="AL438" s="31">
        <v>0.44</v>
      </c>
      <c r="AM438" s="31">
        <v>0.66</v>
      </c>
      <c r="AN438" s="31">
        <v>0.6</v>
      </c>
      <c r="AO438" s="32">
        <v>0.37</v>
      </c>
      <c r="AP438" s="31">
        <v>0.72</v>
      </c>
      <c r="AQ438" s="31">
        <v>0.44</v>
      </c>
      <c r="AR438" s="32">
        <v>0.82</v>
      </c>
      <c r="AS438" s="31">
        <v>0.48</v>
      </c>
      <c r="AT438" s="31">
        <v>0.7</v>
      </c>
      <c r="AU438" s="31">
        <v>0.19</v>
      </c>
      <c r="AV438" s="31">
        <v>0.71</v>
      </c>
      <c r="AW438" s="32">
        <v>0.25</v>
      </c>
      <c r="AX438" s="31">
        <v>0.67</v>
      </c>
      <c r="AY438" s="32">
        <v>0.55000000000000004</v>
      </c>
      <c r="AZ438" s="31">
        <v>0.67</v>
      </c>
      <c r="BA438" s="32">
        <v>0.55000000000000004</v>
      </c>
      <c r="BB438" s="31">
        <v>0.5</v>
      </c>
      <c r="BC438" s="31">
        <v>0.65</v>
      </c>
      <c r="BD438" s="32">
        <v>0.41</v>
      </c>
      <c r="BE438" s="31">
        <v>0.42</v>
      </c>
      <c r="BF438" s="34">
        <v>0.65</v>
      </c>
    </row>
    <row r="439" spans="1:58" ht="24.95" customHeight="1">
      <c r="A439" s="6"/>
      <c r="B439" s="15" t="s">
        <v>238</v>
      </c>
      <c r="C439" s="32">
        <v>0.28999999999999998</v>
      </c>
      <c r="D439" s="32">
        <v>0.23</v>
      </c>
      <c r="E439" s="31">
        <v>0.27</v>
      </c>
      <c r="F439" s="31">
        <v>0.36</v>
      </c>
      <c r="G439" s="32">
        <v>0.3</v>
      </c>
      <c r="H439" s="31">
        <v>0.27</v>
      </c>
      <c r="I439" s="32">
        <v>0.3</v>
      </c>
      <c r="J439" s="31">
        <v>0.24</v>
      </c>
      <c r="K439" s="31">
        <v>0.24</v>
      </c>
      <c r="L439" s="31">
        <v>0.36</v>
      </c>
      <c r="M439" s="32">
        <v>0.33</v>
      </c>
      <c r="N439" s="31">
        <v>0.18</v>
      </c>
      <c r="O439" s="32">
        <v>0.25</v>
      </c>
      <c r="P439" s="31">
        <v>0.28999999999999998</v>
      </c>
      <c r="Q439" s="31">
        <v>0.26</v>
      </c>
      <c r="R439" s="31">
        <v>0.38</v>
      </c>
      <c r="S439" s="31">
        <v>0.27</v>
      </c>
      <c r="T439" s="31">
        <v>0.31</v>
      </c>
      <c r="U439" s="32">
        <v>0.22</v>
      </c>
      <c r="V439" s="31">
        <v>0.36</v>
      </c>
      <c r="W439" s="32">
        <v>0.28000000000000003</v>
      </c>
      <c r="X439" s="31">
        <v>0.28999999999999998</v>
      </c>
      <c r="Y439" s="31">
        <v>0.28000000000000003</v>
      </c>
      <c r="Z439" s="32">
        <v>0.27</v>
      </c>
      <c r="AA439" s="31">
        <v>0.35</v>
      </c>
      <c r="AB439" s="31">
        <v>0.28000000000000003</v>
      </c>
      <c r="AC439" s="31">
        <v>0.27</v>
      </c>
      <c r="AD439" s="32">
        <v>0.37</v>
      </c>
      <c r="AE439" s="31">
        <v>0.3</v>
      </c>
      <c r="AF439" s="31">
        <v>0.17</v>
      </c>
      <c r="AG439" s="31">
        <v>0.23</v>
      </c>
      <c r="AH439" s="32">
        <v>0.35</v>
      </c>
      <c r="AI439" s="31">
        <v>0.35</v>
      </c>
      <c r="AJ439" s="31">
        <v>0.21</v>
      </c>
      <c r="AK439" s="32">
        <v>0.23</v>
      </c>
      <c r="AL439" s="31">
        <v>0.36</v>
      </c>
      <c r="AM439" s="31">
        <v>0.21</v>
      </c>
      <c r="AN439" s="31">
        <v>0.27</v>
      </c>
      <c r="AO439" s="32">
        <v>0.3</v>
      </c>
      <c r="AP439" s="31">
        <v>0.2</v>
      </c>
      <c r="AQ439" s="31">
        <v>0.33</v>
      </c>
      <c r="AR439" s="32">
        <v>0.14000000000000001</v>
      </c>
      <c r="AS439" s="31">
        <v>0.44</v>
      </c>
      <c r="AT439" s="31">
        <v>0.24</v>
      </c>
      <c r="AU439" s="31">
        <v>0.4</v>
      </c>
      <c r="AV439" s="31">
        <v>0.24</v>
      </c>
      <c r="AW439" s="32">
        <v>0.38</v>
      </c>
      <c r="AX439" s="31">
        <v>0.22</v>
      </c>
      <c r="AY439" s="32">
        <v>0.28000000000000003</v>
      </c>
      <c r="AZ439" s="31">
        <v>0.28000000000000003</v>
      </c>
      <c r="BA439" s="32">
        <v>0.25</v>
      </c>
      <c r="BB439" s="31">
        <v>0.3</v>
      </c>
      <c r="BC439" s="31">
        <v>0.27</v>
      </c>
      <c r="BD439" s="32">
        <v>0.3</v>
      </c>
      <c r="BE439" s="31">
        <v>0.33</v>
      </c>
      <c r="BF439" s="34">
        <v>0.23</v>
      </c>
    </row>
    <row r="440" spans="1:58" ht="24.95" customHeight="1">
      <c r="A440" s="6"/>
      <c r="B440" s="15" t="s">
        <v>239</v>
      </c>
      <c r="C440" s="32">
        <v>0.1</v>
      </c>
      <c r="D440" s="32">
        <v>0.03</v>
      </c>
      <c r="E440" s="31">
        <v>0.09</v>
      </c>
      <c r="F440" s="31">
        <v>0.17</v>
      </c>
      <c r="G440" s="32">
        <v>0.1</v>
      </c>
      <c r="H440" s="31">
        <v>0.1</v>
      </c>
      <c r="I440" s="32">
        <v>0.01</v>
      </c>
      <c r="J440" s="31">
        <v>0.08</v>
      </c>
      <c r="K440" s="31">
        <v>0.11</v>
      </c>
      <c r="L440" s="31">
        <v>0.16</v>
      </c>
      <c r="M440" s="32">
        <v>0.14000000000000001</v>
      </c>
      <c r="N440" s="31">
        <v>0.02</v>
      </c>
      <c r="O440" s="32">
        <v>0.06</v>
      </c>
      <c r="P440" s="31">
        <v>0.06</v>
      </c>
      <c r="Q440" s="31">
        <v>0.2</v>
      </c>
      <c r="R440" s="31">
        <v>0.08</v>
      </c>
      <c r="S440" s="31">
        <v>0.06</v>
      </c>
      <c r="T440" s="31">
        <v>0.15</v>
      </c>
      <c r="U440" s="32">
        <v>0.02</v>
      </c>
      <c r="V440" s="31">
        <v>0.18</v>
      </c>
      <c r="W440" s="32">
        <v>0.02</v>
      </c>
      <c r="X440" s="31">
        <v>0.11</v>
      </c>
      <c r="Y440" s="31">
        <v>0.13</v>
      </c>
      <c r="Z440" s="32">
        <v>0.08</v>
      </c>
      <c r="AA440" s="31">
        <v>7.0000000000000007E-2</v>
      </c>
      <c r="AB440" s="31">
        <v>0.13</v>
      </c>
      <c r="AC440" s="31">
        <v>0.13</v>
      </c>
      <c r="AD440" s="32">
        <v>0.14000000000000001</v>
      </c>
      <c r="AE440" s="31">
        <v>0.09</v>
      </c>
      <c r="AF440" s="31">
        <v>0.05</v>
      </c>
      <c r="AG440" s="31">
        <v>7.0000000000000007E-2</v>
      </c>
      <c r="AH440" s="32">
        <v>0.14000000000000001</v>
      </c>
      <c r="AI440" s="31">
        <v>0.1</v>
      </c>
      <c r="AJ440" s="31">
        <v>7.0000000000000007E-2</v>
      </c>
      <c r="AK440" s="32">
        <v>0.04</v>
      </c>
      <c r="AL440" s="31">
        <v>0.15</v>
      </c>
      <c r="AM440" s="31">
        <v>7.0000000000000007E-2</v>
      </c>
      <c r="AN440" s="31">
        <v>0.08</v>
      </c>
      <c r="AO440" s="32">
        <v>0.18</v>
      </c>
      <c r="AP440" s="31">
        <v>0.04</v>
      </c>
      <c r="AQ440" s="31">
        <v>0.11</v>
      </c>
      <c r="AR440" s="32">
        <v>0.02</v>
      </c>
      <c r="AS440" s="31">
        <v>7.0000000000000007E-2</v>
      </c>
      <c r="AT440" s="31">
        <v>0.04</v>
      </c>
      <c r="AU440" s="31">
        <v>0.2</v>
      </c>
      <c r="AV440" s="31">
        <v>0.03</v>
      </c>
      <c r="AW440" s="32">
        <v>0.16</v>
      </c>
      <c r="AX440" s="31">
        <v>7.0000000000000007E-2</v>
      </c>
      <c r="AY440" s="32">
        <v>0.09</v>
      </c>
      <c r="AZ440" s="31">
        <v>0.03</v>
      </c>
      <c r="BA440" s="32">
        <v>0.11</v>
      </c>
      <c r="BB440" s="31">
        <v>0.09</v>
      </c>
      <c r="BC440" s="31">
        <v>0.06</v>
      </c>
      <c r="BD440" s="32">
        <v>0.15</v>
      </c>
      <c r="BE440" s="31">
        <v>0.1</v>
      </c>
      <c r="BF440" s="34">
        <v>7.0000000000000007E-2</v>
      </c>
    </row>
    <row r="441" spans="1:58" ht="24.95" customHeight="1">
      <c r="A441" s="6"/>
      <c r="B441" s="15" t="s">
        <v>240</v>
      </c>
      <c r="C441" s="32">
        <v>0.08</v>
      </c>
      <c r="D441" s="32">
        <v>0.02</v>
      </c>
      <c r="E441" s="31">
        <v>0.1</v>
      </c>
      <c r="F441" s="31">
        <v>0.14000000000000001</v>
      </c>
      <c r="G441" s="32">
        <v>0.1</v>
      </c>
      <c r="H441" s="31">
        <v>7.0000000000000007E-2</v>
      </c>
      <c r="I441" s="32">
        <v>0.02</v>
      </c>
      <c r="J441" s="31">
        <v>7.0000000000000007E-2</v>
      </c>
      <c r="K441" s="31">
        <v>0.15</v>
      </c>
      <c r="L441" s="31">
        <v>0.08</v>
      </c>
      <c r="M441" s="32">
        <v>0.11</v>
      </c>
      <c r="N441" s="31">
        <v>0.03</v>
      </c>
      <c r="O441" s="32">
        <v>0.06</v>
      </c>
      <c r="P441" s="31">
        <v>0.12</v>
      </c>
      <c r="Q441" s="31">
        <v>7.0000000000000007E-2</v>
      </c>
      <c r="R441" s="31">
        <v>0.08</v>
      </c>
      <c r="S441" s="31">
        <v>0.09</v>
      </c>
      <c r="T441" s="31">
        <v>7.0000000000000007E-2</v>
      </c>
      <c r="U441" s="32">
        <v>0.03</v>
      </c>
      <c r="V441" s="31">
        <v>0.15</v>
      </c>
      <c r="W441" s="32">
        <v>0.09</v>
      </c>
      <c r="X441" s="31">
        <v>7.0000000000000007E-2</v>
      </c>
      <c r="Y441" s="31">
        <v>0.09</v>
      </c>
      <c r="Z441" s="32">
        <v>0.08</v>
      </c>
      <c r="AA441" s="31">
        <v>0.08</v>
      </c>
      <c r="AB441" s="31">
        <v>0.11</v>
      </c>
      <c r="AC441" s="31">
        <v>0.05</v>
      </c>
      <c r="AD441" s="32">
        <v>0.14000000000000001</v>
      </c>
      <c r="AE441" s="31">
        <v>7.0000000000000007E-2</v>
      </c>
      <c r="AF441" s="31">
        <v>0.03</v>
      </c>
      <c r="AG441" s="31">
        <v>0.05</v>
      </c>
      <c r="AH441" s="32">
        <v>0.11</v>
      </c>
      <c r="AI441" s="31">
        <v>7.0000000000000007E-2</v>
      </c>
      <c r="AJ441" s="31">
        <v>7.0000000000000007E-2</v>
      </c>
      <c r="AK441" s="32">
        <v>0.04</v>
      </c>
      <c r="AL441" s="31">
        <v>0.05</v>
      </c>
      <c r="AM441" s="31">
        <v>0.05</v>
      </c>
      <c r="AN441" s="31">
        <v>0.04</v>
      </c>
      <c r="AO441" s="32">
        <v>0.13</v>
      </c>
      <c r="AP441" s="31">
        <v>0.03</v>
      </c>
      <c r="AQ441" s="31">
        <v>0.1</v>
      </c>
      <c r="AR441" s="32">
        <v>0.01</v>
      </c>
      <c r="AS441" s="31">
        <v>0.01</v>
      </c>
      <c r="AT441" s="31">
        <v>0.01</v>
      </c>
      <c r="AU441" s="31">
        <v>0.16</v>
      </c>
      <c r="AV441" s="31">
        <v>0.02</v>
      </c>
      <c r="AW441" s="32">
        <v>0.19</v>
      </c>
      <c r="AX441" s="31">
        <v>0.02</v>
      </c>
      <c r="AY441" s="32">
        <v>7.0000000000000007E-2</v>
      </c>
      <c r="AZ441" s="31">
        <v>0.03</v>
      </c>
      <c r="BA441" s="32">
        <v>0.08</v>
      </c>
      <c r="BB441" s="31">
        <v>0.09</v>
      </c>
      <c r="BC441" s="31">
        <v>0.03</v>
      </c>
      <c r="BD441" s="32">
        <v>0.1</v>
      </c>
      <c r="BE441" s="31">
        <v>0.12</v>
      </c>
      <c r="BF441" s="34">
        <v>0.05</v>
      </c>
    </row>
    <row r="442" spans="1:58" ht="24.95" customHeight="1">
      <c r="A442" s="8"/>
      <c r="B442" s="15" t="s">
        <v>157</v>
      </c>
      <c r="C442" s="39">
        <v>0.02</v>
      </c>
      <c r="D442" s="39">
        <v>0.01</v>
      </c>
      <c r="E442" s="35">
        <v>0.01</v>
      </c>
      <c r="F442" s="35">
        <v>0.04</v>
      </c>
      <c r="G442" s="39">
        <v>0.02</v>
      </c>
      <c r="H442" s="35">
        <v>0.03</v>
      </c>
      <c r="I442" s="39">
        <v>0.01</v>
      </c>
      <c r="J442" s="35">
        <v>0.02</v>
      </c>
      <c r="K442" s="35">
        <v>0.01</v>
      </c>
      <c r="L442" s="35">
        <v>0.05</v>
      </c>
      <c r="M442" s="39">
        <v>0.03</v>
      </c>
      <c r="N442" s="35">
        <v>0.01</v>
      </c>
      <c r="O442" s="39">
        <v>0.02</v>
      </c>
      <c r="P442" s="35">
        <v>0.03</v>
      </c>
      <c r="Q442" s="35">
        <v>0.02</v>
      </c>
      <c r="R442" s="35">
        <v>0.03</v>
      </c>
      <c r="S442" s="35">
        <v>0.03</v>
      </c>
      <c r="T442" s="35">
        <v>0.02</v>
      </c>
      <c r="U442" s="39">
        <v>0.01</v>
      </c>
      <c r="V442" s="35">
        <v>0.04</v>
      </c>
      <c r="W442" s="39">
        <v>0</v>
      </c>
      <c r="X442" s="35">
        <v>0.04</v>
      </c>
      <c r="Y442" s="35">
        <v>0.03</v>
      </c>
      <c r="Z442" s="39">
        <v>0.03</v>
      </c>
      <c r="AA442" s="35">
        <v>0.01</v>
      </c>
      <c r="AB442" s="35">
        <v>0.03</v>
      </c>
      <c r="AC442" s="35">
        <v>0.03</v>
      </c>
      <c r="AD442" s="39">
        <v>0.03</v>
      </c>
      <c r="AE442" s="35">
        <v>0.01</v>
      </c>
      <c r="AF442" s="35">
        <v>0.01</v>
      </c>
      <c r="AG442" s="35">
        <v>0.01</v>
      </c>
      <c r="AH442" s="39">
        <v>0.03</v>
      </c>
      <c r="AI442" s="35">
        <v>0.01</v>
      </c>
      <c r="AJ442" s="35">
        <v>0.03</v>
      </c>
      <c r="AK442" s="39">
        <v>0.03</v>
      </c>
      <c r="AL442" s="35">
        <v>0</v>
      </c>
      <c r="AM442" s="35">
        <v>0.01</v>
      </c>
      <c r="AN442" s="35">
        <v>0.01</v>
      </c>
      <c r="AO442" s="39">
        <v>0.03</v>
      </c>
      <c r="AP442" s="35">
        <v>0.01</v>
      </c>
      <c r="AQ442" s="35">
        <v>0.02</v>
      </c>
      <c r="AR442" s="39">
        <v>0.01</v>
      </c>
      <c r="AS442" s="35">
        <v>0.01</v>
      </c>
      <c r="AT442" s="35">
        <v>0.01</v>
      </c>
      <c r="AU442" s="35">
        <v>0.04</v>
      </c>
      <c r="AV442" s="35">
        <v>0</v>
      </c>
      <c r="AW442" s="39">
        <v>0.02</v>
      </c>
      <c r="AX442" s="35">
        <v>0.02</v>
      </c>
      <c r="AY442" s="39">
        <v>0.02</v>
      </c>
      <c r="AZ442" s="35" t="s">
        <v>152</v>
      </c>
      <c r="BA442" s="39">
        <v>0.01</v>
      </c>
      <c r="BB442" s="35">
        <v>0.02</v>
      </c>
      <c r="BC442" s="35" t="s">
        <v>152</v>
      </c>
      <c r="BD442" s="39">
        <v>0.04</v>
      </c>
      <c r="BE442" s="35">
        <v>0.02</v>
      </c>
      <c r="BF442" s="38">
        <v>0</v>
      </c>
    </row>
    <row r="444" spans="1:58" ht="24.95" customHeight="1">
      <c r="A444" s="1"/>
      <c r="B444" s="1" t="s">
        <v>44</v>
      </c>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row>
    <row r="445" spans="1:58" ht="24.9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row>
    <row r="446" spans="1:58" ht="24.95" customHeight="1">
      <c r="A446" s="2" t="s">
        <v>75</v>
      </c>
      <c r="B446" s="3"/>
      <c r="C446" s="69" t="s">
        <v>74</v>
      </c>
      <c r="D446" s="66" t="s">
        <v>76</v>
      </c>
      <c r="E446" s="68"/>
      <c r="F446" s="67"/>
      <c r="G446" s="66" t="s">
        <v>77</v>
      </c>
      <c r="H446" s="67"/>
      <c r="I446" s="66" t="s">
        <v>78</v>
      </c>
      <c r="J446" s="68"/>
      <c r="K446" s="68"/>
      <c r="L446" s="67"/>
      <c r="M446" s="66" t="s">
        <v>79</v>
      </c>
      <c r="N446" s="67"/>
      <c r="O446" s="66" t="s">
        <v>80</v>
      </c>
      <c r="P446" s="68"/>
      <c r="Q446" s="68"/>
      <c r="R446" s="68"/>
      <c r="S446" s="68"/>
      <c r="T446" s="67"/>
      <c r="U446" s="66" t="s">
        <v>81</v>
      </c>
      <c r="V446" s="67"/>
      <c r="W446" s="66" t="s">
        <v>82</v>
      </c>
      <c r="X446" s="68"/>
      <c r="Y446" s="67"/>
      <c r="Z446" s="66" t="s">
        <v>83</v>
      </c>
      <c r="AA446" s="68"/>
      <c r="AB446" s="68"/>
      <c r="AC446" s="67"/>
      <c r="AD446" s="66" t="s">
        <v>84</v>
      </c>
      <c r="AE446" s="68"/>
      <c r="AF446" s="68"/>
      <c r="AG446" s="67"/>
      <c r="AH446" s="66" t="s">
        <v>85</v>
      </c>
      <c r="AI446" s="68"/>
      <c r="AJ446" s="67"/>
      <c r="AK446" s="66" t="s">
        <v>86</v>
      </c>
      <c r="AL446" s="68"/>
      <c r="AM446" s="68"/>
      <c r="AN446" s="67"/>
      <c r="AO446" s="66" t="s">
        <v>87</v>
      </c>
      <c r="AP446" s="68"/>
      <c r="AQ446" s="67"/>
      <c r="AR446" s="66" t="s">
        <v>88</v>
      </c>
      <c r="AS446" s="68"/>
      <c r="AT446" s="68"/>
      <c r="AU446" s="67"/>
      <c r="AV446" s="65" t="s">
        <v>89</v>
      </c>
      <c r="AW446" s="66" t="s">
        <v>90</v>
      </c>
      <c r="AX446" s="67"/>
      <c r="AY446" s="66" t="s">
        <v>91</v>
      </c>
      <c r="AZ446" s="67"/>
      <c r="BA446" s="66" t="s">
        <v>92</v>
      </c>
      <c r="BB446" s="68"/>
      <c r="BC446" s="67"/>
      <c r="BD446" s="66" t="s">
        <v>93</v>
      </c>
      <c r="BE446" s="68"/>
      <c r="BF446" s="67"/>
    </row>
    <row r="447" spans="1:58" ht="24.95" customHeight="1">
      <c r="A447" s="5"/>
      <c r="B447" s="4"/>
      <c r="C447" s="11" t="s">
        <v>94</v>
      </c>
      <c r="D447" s="11" t="s">
        <v>95</v>
      </c>
      <c r="E447" s="10" t="s">
        <v>96</v>
      </c>
      <c r="F447" s="10" t="s">
        <v>97</v>
      </c>
      <c r="G447" s="11" t="s">
        <v>98</v>
      </c>
      <c r="H447" s="10" t="s">
        <v>99</v>
      </c>
      <c r="I447" s="11" t="s">
        <v>100</v>
      </c>
      <c r="J447" s="10" t="s">
        <v>101</v>
      </c>
      <c r="K447" s="10" t="s">
        <v>102</v>
      </c>
      <c r="L447" s="10" t="s">
        <v>103</v>
      </c>
      <c r="M447" s="11" t="s">
        <v>104</v>
      </c>
      <c r="N447" s="10" t="s">
        <v>105</v>
      </c>
      <c r="O447" s="11" t="s">
        <v>106</v>
      </c>
      <c r="P447" s="10" t="s">
        <v>107</v>
      </c>
      <c r="Q447" s="10" t="s">
        <v>108</v>
      </c>
      <c r="R447" s="10" t="s">
        <v>109</v>
      </c>
      <c r="S447" s="10" t="s">
        <v>110</v>
      </c>
      <c r="T447" s="10" t="s">
        <v>111</v>
      </c>
      <c r="U447" s="11" t="s">
        <v>112</v>
      </c>
      <c r="V447" s="10" t="s">
        <v>113</v>
      </c>
      <c r="W447" s="11" t="s">
        <v>114</v>
      </c>
      <c r="X447" s="10" t="s">
        <v>115</v>
      </c>
      <c r="Y447" s="10" t="s">
        <v>116</v>
      </c>
      <c r="Z447" s="11" t="s">
        <v>117</v>
      </c>
      <c r="AA447" s="10" t="s">
        <v>118</v>
      </c>
      <c r="AB447" s="10" t="s">
        <v>119</v>
      </c>
      <c r="AC447" s="10" t="s">
        <v>120</v>
      </c>
      <c r="AD447" s="11" t="s">
        <v>121</v>
      </c>
      <c r="AE447" s="10" t="s">
        <v>122</v>
      </c>
      <c r="AF447" s="10" t="s">
        <v>123</v>
      </c>
      <c r="AG447" s="10" t="s">
        <v>124</v>
      </c>
      <c r="AH447" s="11" t="s">
        <v>125</v>
      </c>
      <c r="AI447" s="10" t="s">
        <v>126</v>
      </c>
      <c r="AJ447" s="10" t="s">
        <v>127</v>
      </c>
      <c r="AK447" s="11" t="s">
        <v>128</v>
      </c>
      <c r="AL447" s="10" t="s">
        <v>129</v>
      </c>
      <c r="AM447" s="10" t="s">
        <v>130</v>
      </c>
      <c r="AN447" s="10" t="s">
        <v>131</v>
      </c>
      <c r="AO447" s="11" t="s">
        <v>132</v>
      </c>
      <c r="AP447" s="10" t="s">
        <v>133</v>
      </c>
      <c r="AQ447" s="10" t="s">
        <v>134</v>
      </c>
      <c r="AR447" s="11" t="s">
        <v>135</v>
      </c>
      <c r="AS447" s="10" t="s">
        <v>136</v>
      </c>
      <c r="AT447" s="10" t="s">
        <v>137</v>
      </c>
      <c r="AU447" s="10" t="s">
        <v>138</v>
      </c>
      <c r="AV447" s="10" t="s">
        <v>139</v>
      </c>
      <c r="AW447" s="11" t="s">
        <v>140</v>
      </c>
      <c r="AX447" s="10" t="s">
        <v>141</v>
      </c>
      <c r="AY447" s="11" t="s">
        <v>142</v>
      </c>
      <c r="AZ447" s="10" t="s">
        <v>143</v>
      </c>
      <c r="BA447" s="11" t="s">
        <v>144</v>
      </c>
      <c r="BB447" s="10" t="s">
        <v>145</v>
      </c>
      <c r="BC447" s="10" t="s">
        <v>146</v>
      </c>
      <c r="BD447" s="11" t="s">
        <v>147</v>
      </c>
      <c r="BE447" s="10" t="s">
        <v>148</v>
      </c>
      <c r="BF447" s="12" t="s">
        <v>149</v>
      </c>
    </row>
    <row r="448" spans="1:58" ht="24.95" customHeight="1">
      <c r="A448" s="7" t="s">
        <v>44</v>
      </c>
      <c r="B448" s="15" t="s">
        <v>150</v>
      </c>
      <c r="C448" s="17">
        <v>602</v>
      </c>
      <c r="D448" s="17">
        <v>217</v>
      </c>
      <c r="E448" s="16">
        <v>131</v>
      </c>
      <c r="F448" s="16">
        <v>229</v>
      </c>
      <c r="G448" s="17">
        <v>271</v>
      </c>
      <c r="H448" s="16">
        <v>326</v>
      </c>
      <c r="I448" s="17">
        <v>119</v>
      </c>
      <c r="J448" s="16">
        <v>158</v>
      </c>
      <c r="K448" s="16">
        <v>157</v>
      </c>
      <c r="L448" s="16">
        <v>168</v>
      </c>
      <c r="M448" s="17">
        <v>361</v>
      </c>
      <c r="N448" s="16">
        <v>186</v>
      </c>
      <c r="O448" s="17">
        <v>163</v>
      </c>
      <c r="P448" s="16">
        <v>187</v>
      </c>
      <c r="Q448" s="16">
        <v>150</v>
      </c>
      <c r="R448" s="16">
        <v>99</v>
      </c>
      <c r="S448" s="16">
        <v>349</v>
      </c>
      <c r="T448" s="16">
        <v>250</v>
      </c>
      <c r="U448" s="17">
        <v>258</v>
      </c>
      <c r="V448" s="16">
        <v>265</v>
      </c>
      <c r="W448" s="17">
        <v>151</v>
      </c>
      <c r="X448" s="16">
        <v>183</v>
      </c>
      <c r="Y448" s="16">
        <v>268</v>
      </c>
      <c r="Z448" s="17">
        <v>286</v>
      </c>
      <c r="AA448" s="16">
        <v>102</v>
      </c>
      <c r="AB448" s="16">
        <v>125</v>
      </c>
      <c r="AC448" s="16">
        <v>90</v>
      </c>
      <c r="AD448" s="17">
        <v>239</v>
      </c>
      <c r="AE448" s="16">
        <v>160</v>
      </c>
      <c r="AF448" s="16">
        <v>194</v>
      </c>
      <c r="AG448" s="16">
        <v>353</v>
      </c>
      <c r="AH448" s="17">
        <v>171</v>
      </c>
      <c r="AI448" s="16">
        <v>161</v>
      </c>
      <c r="AJ448" s="16">
        <v>256</v>
      </c>
      <c r="AK448" s="17">
        <v>423</v>
      </c>
      <c r="AL448" s="16">
        <v>177</v>
      </c>
      <c r="AM448" s="16">
        <v>235</v>
      </c>
      <c r="AN448" s="16">
        <v>385</v>
      </c>
      <c r="AO448" s="17">
        <v>102</v>
      </c>
      <c r="AP448" s="16">
        <v>190</v>
      </c>
      <c r="AQ448" s="16">
        <v>258</v>
      </c>
      <c r="AR448" s="17">
        <v>253</v>
      </c>
      <c r="AS448" s="16">
        <v>126</v>
      </c>
      <c r="AT448" s="16">
        <v>379</v>
      </c>
      <c r="AU448" s="16">
        <v>179</v>
      </c>
      <c r="AV448" s="16">
        <v>270</v>
      </c>
      <c r="AW448" s="17">
        <v>220</v>
      </c>
      <c r="AX448" s="16">
        <v>316</v>
      </c>
      <c r="AY448" s="17">
        <v>495</v>
      </c>
      <c r="AZ448" s="16">
        <v>177</v>
      </c>
      <c r="BA448" s="17">
        <v>144</v>
      </c>
      <c r="BB448" s="16">
        <v>451</v>
      </c>
      <c r="BC448" s="16">
        <v>48</v>
      </c>
      <c r="BD448" s="17">
        <v>138</v>
      </c>
      <c r="BE448" s="16">
        <v>211</v>
      </c>
      <c r="BF448" s="18">
        <v>235</v>
      </c>
    </row>
    <row r="449" spans="1:58" ht="24.95" customHeight="1">
      <c r="A449" s="6"/>
      <c r="B449" s="15"/>
      <c r="C449" s="23"/>
      <c r="D449" s="23"/>
      <c r="E449" s="22"/>
      <c r="F449" s="22"/>
      <c r="G449" s="23"/>
      <c r="H449" s="22"/>
      <c r="I449" s="23"/>
      <c r="J449" s="22"/>
      <c r="K449" s="22"/>
      <c r="L449" s="22"/>
      <c r="M449" s="23"/>
      <c r="N449" s="22"/>
      <c r="O449" s="23"/>
      <c r="P449" s="22"/>
      <c r="Q449" s="22"/>
      <c r="R449" s="22"/>
      <c r="S449" s="22"/>
      <c r="T449" s="22"/>
      <c r="U449" s="23"/>
      <c r="V449" s="22"/>
      <c r="W449" s="23"/>
      <c r="X449" s="22"/>
      <c r="Y449" s="22"/>
      <c r="Z449" s="23"/>
      <c r="AA449" s="22"/>
      <c r="AB449" s="22"/>
      <c r="AC449" s="22"/>
      <c r="AD449" s="23"/>
      <c r="AE449" s="22"/>
      <c r="AF449" s="22"/>
      <c r="AG449" s="22"/>
      <c r="AH449" s="23"/>
      <c r="AI449" s="22"/>
      <c r="AJ449" s="22"/>
      <c r="AK449" s="23"/>
      <c r="AL449" s="22"/>
      <c r="AM449" s="22"/>
      <c r="AN449" s="22"/>
      <c r="AO449" s="23"/>
      <c r="AP449" s="22"/>
      <c r="AQ449" s="22"/>
      <c r="AR449" s="23"/>
      <c r="AS449" s="22"/>
      <c r="AT449" s="22"/>
      <c r="AU449" s="22"/>
      <c r="AV449" s="22"/>
      <c r="AW449" s="23"/>
      <c r="AX449" s="22"/>
      <c r="AY449" s="23"/>
      <c r="AZ449" s="22"/>
      <c r="BA449" s="23"/>
      <c r="BB449" s="22"/>
      <c r="BC449" s="22"/>
      <c r="BD449" s="23"/>
      <c r="BE449" s="22"/>
      <c r="BF449" s="25"/>
    </row>
    <row r="450" spans="1:58" ht="24.95" customHeight="1">
      <c r="A450" s="6"/>
      <c r="B450" s="15" t="s">
        <v>234</v>
      </c>
      <c r="C450" s="49">
        <v>0.82</v>
      </c>
      <c r="D450" s="49">
        <v>0.95</v>
      </c>
      <c r="E450" s="50">
        <v>0.82</v>
      </c>
      <c r="F450" s="50">
        <v>0.69</v>
      </c>
      <c r="G450" s="49">
        <v>0.85</v>
      </c>
      <c r="H450" s="50">
        <v>0.79</v>
      </c>
      <c r="I450" s="49">
        <v>0.95</v>
      </c>
      <c r="J450" s="50">
        <v>0.83</v>
      </c>
      <c r="K450" s="50">
        <v>0.81</v>
      </c>
      <c r="L450" s="50">
        <v>0.73</v>
      </c>
      <c r="M450" s="49">
        <v>0.76</v>
      </c>
      <c r="N450" s="50">
        <v>0.95</v>
      </c>
      <c r="O450" s="49">
        <v>0.86</v>
      </c>
      <c r="P450" s="50">
        <v>0.83</v>
      </c>
      <c r="Q450" s="50">
        <v>0.76</v>
      </c>
      <c r="R450" s="50">
        <v>0.83</v>
      </c>
      <c r="S450" s="50">
        <v>0.84</v>
      </c>
      <c r="T450" s="50">
        <v>0.79</v>
      </c>
      <c r="U450" s="49">
        <v>0.93</v>
      </c>
      <c r="V450" s="50">
        <v>0.67</v>
      </c>
      <c r="W450" s="49">
        <v>0.86</v>
      </c>
      <c r="X450" s="50">
        <v>0.82</v>
      </c>
      <c r="Y450" s="50">
        <v>0.8</v>
      </c>
      <c r="Z450" s="49">
        <v>0.84</v>
      </c>
      <c r="AA450" s="50">
        <v>0.83</v>
      </c>
      <c r="AB450" s="50">
        <v>0.74</v>
      </c>
      <c r="AC450" s="50">
        <v>0.84</v>
      </c>
      <c r="AD450" s="49">
        <v>0.75</v>
      </c>
      <c r="AE450" s="50">
        <v>0.82</v>
      </c>
      <c r="AF450" s="50">
        <v>0.9</v>
      </c>
      <c r="AG450" s="50">
        <v>0.87</v>
      </c>
      <c r="AH450" s="49">
        <v>0.79</v>
      </c>
      <c r="AI450" s="50">
        <v>0.82</v>
      </c>
      <c r="AJ450" s="50">
        <v>0.83</v>
      </c>
      <c r="AK450" s="49">
        <v>0.89</v>
      </c>
      <c r="AL450" s="50">
        <v>0.84</v>
      </c>
      <c r="AM450" s="50">
        <v>0.85</v>
      </c>
      <c r="AN450" s="50">
        <v>0.87</v>
      </c>
      <c r="AO450" s="49">
        <v>0.73</v>
      </c>
      <c r="AP450" s="50">
        <v>0.91</v>
      </c>
      <c r="AQ450" s="50">
        <v>0.79</v>
      </c>
      <c r="AR450" s="49">
        <v>0.96</v>
      </c>
      <c r="AS450" s="50">
        <v>0.91</v>
      </c>
      <c r="AT450" s="50">
        <v>0.95</v>
      </c>
      <c r="AU450" s="50">
        <v>0.64</v>
      </c>
      <c r="AV450" s="50">
        <v>0.93</v>
      </c>
      <c r="AW450" s="49">
        <v>0.7</v>
      </c>
      <c r="AX450" s="50">
        <v>0.9</v>
      </c>
      <c r="AY450" s="49">
        <v>0.85</v>
      </c>
      <c r="AZ450" s="50">
        <v>0.93</v>
      </c>
      <c r="BA450" s="49">
        <v>0.84</v>
      </c>
      <c r="BB450" s="50">
        <v>0.82</v>
      </c>
      <c r="BC450" s="50">
        <v>0.93</v>
      </c>
      <c r="BD450" s="49">
        <v>0.77</v>
      </c>
      <c r="BE450" s="50">
        <v>0.79</v>
      </c>
      <c r="BF450" s="51">
        <v>0.89</v>
      </c>
    </row>
    <row r="451" spans="1:58" ht="24.95" customHeight="1">
      <c r="A451" s="6"/>
      <c r="B451" s="15" t="s">
        <v>235</v>
      </c>
      <c r="C451" s="49">
        <v>0.16</v>
      </c>
      <c r="D451" s="49">
        <v>0.04</v>
      </c>
      <c r="E451" s="50">
        <v>0.18</v>
      </c>
      <c r="F451" s="50">
        <v>0.28000000000000003</v>
      </c>
      <c r="G451" s="49">
        <v>0.13</v>
      </c>
      <c r="H451" s="50">
        <v>0.2</v>
      </c>
      <c r="I451" s="49">
        <v>0.05</v>
      </c>
      <c r="J451" s="50">
        <v>0.16</v>
      </c>
      <c r="K451" s="50">
        <v>0.16</v>
      </c>
      <c r="L451" s="50">
        <v>0.25</v>
      </c>
      <c r="M451" s="49">
        <v>0.22</v>
      </c>
      <c r="N451" s="50">
        <v>0.05</v>
      </c>
      <c r="O451" s="49">
        <v>0.13</v>
      </c>
      <c r="P451" s="50">
        <v>0.15</v>
      </c>
      <c r="Q451" s="50">
        <v>0.23</v>
      </c>
      <c r="R451" s="50">
        <v>0.16</v>
      </c>
      <c r="S451" s="50">
        <v>0.14000000000000001</v>
      </c>
      <c r="T451" s="50">
        <v>0.2</v>
      </c>
      <c r="U451" s="49">
        <v>0.06</v>
      </c>
      <c r="V451" s="50">
        <v>0.3</v>
      </c>
      <c r="W451" s="49">
        <v>0.14000000000000001</v>
      </c>
      <c r="X451" s="50">
        <v>0.16</v>
      </c>
      <c r="Y451" s="50">
        <v>0.19</v>
      </c>
      <c r="Z451" s="49">
        <v>0.14000000000000001</v>
      </c>
      <c r="AA451" s="50">
        <v>0.15</v>
      </c>
      <c r="AB451" s="50">
        <v>0.23</v>
      </c>
      <c r="AC451" s="50">
        <v>0.16</v>
      </c>
      <c r="AD451" s="49">
        <v>0.23</v>
      </c>
      <c r="AE451" s="50">
        <v>0.18</v>
      </c>
      <c r="AF451" s="50">
        <v>0.08</v>
      </c>
      <c r="AG451" s="50">
        <v>0.13</v>
      </c>
      <c r="AH451" s="49">
        <v>0.2</v>
      </c>
      <c r="AI451" s="50">
        <v>0.17</v>
      </c>
      <c r="AJ451" s="50">
        <v>0.14000000000000001</v>
      </c>
      <c r="AK451" s="49">
        <v>0.09</v>
      </c>
      <c r="AL451" s="50">
        <v>0.16</v>
      </c>
      <c r="AM451" s="50">
        <v>0.15</v>
      </c>
      <c r="AN451" s="50">
        <v>0.13</v>
      </c>
      <c r="AO451" s="49">
        <v>0.26</v>
      </c>
      <c r="AP451" s="50">
        <v>0.09</v>
      </c>
      <c r="AQ451" s="50">
        <v>0.2</v>
      </c>
      <c r="AR451" s="49">
        <v>0.03</v>
      </c>
      <c r="AS451" s="50">
        <v>0.08</v>
      </c>
      <c r="AT451" s="50">
        <v>0.05</v>
      </c>
      <c r="AU451" s="50">
        <v>0.32</v>
      </c>
      <c r="AV451" s="50">
        <v>0.06</v>
      </c>
      <c r="AW451" s="49">
        <v>0.28000000000000003</v>
      </c>
      <c r="AX451" s="50">
        <v>0.09</v>
      </c>
      <c r="AY451" s="49">
        <v>0.14000000000000001</v>
      </c>
      <c r="AZ451" s="50">
        <v>7.0000000000000007E-2</v>
      </c>
      <c r="BA451" s="49">
        <v>0.16</v>
      </c>
      <c r="BB451" s="50">
        <v>0.17</v>
      </c>
      <c r="BC451" s="50">
        <v>0.06</v>
      </c>
      <c r="BD451" s="49">
        <v>0.22</v>
      </c>
      <c r="BE451" s="50">
        <v>0.2</v>
      </c>
      <c r="BF451" s="51">
        <v>0.11</v>
      </c>
    </row>
    <row r="452" spans="1:58" ht="24.95" customHeight="1">
      <c r="A452" s="6"/>
      <c r="B452" s="15" t="s">
        <v>236</v>
      </c>
      <c r="C452" s="49">
        <v>0.66</v>
      </c>
      <c r="D452" s="49">
        <v>0.92</v>
      </c>
      <c r="E452" s="50">
        <v>0.64</v>
      </c>
      <c r="F452" s="50">
        <v>0.41</v>
      </c>
      <c r="G452" s="49">
        <v>0.73</v>
      </c>
      <c r="H452" s="50">
        <v>0.59</v>
      </c>
      <c r="I452" s="49">
        <v>0.9</v>
      </c>
      <c r="J452" s="50">
        <v>0.66</v>
      </c>
      <c r="K452" s="50">
        <v>0.65</v>
      </c>
      <c r="L452" s="50">
        <v>0.48</v>
      </c>
      <c r="M452" s="49">
        <v>0.54</v>
      </c>
      <c r="N452" s="50">
        <v>0.9</v>
      </c>
      <c r="O452" s="49">
        <v>0.73</v>
      </c>
      <c r="P452" s="50">
        <v>0.68</v>
      </c>
      <c r="Q452" s="50">
        <v>0.54</v>
      </c>
      <c r="R452" s="50">
        <v>0.67</v>
      </c>
      <c r="S452" s="50">
        <v>0.7</v>
      </c>
      <c r="T452" s="50">
        <v>0.59</v>
      </c>
      <c r="U452" s="49">
        <v>0.87</v>
      </c>
      <c r="V452" s="50">
        <v>0.38</v>
      </c>
      <c r="W452" s="49">
        <v>0.72</v>
      </c>
      <c r="X452" s="50">
        <v>0.66</v>
      </c>
      <c r="Y452" s="50">
        <v>0.61</v>
      </c>
      <c r="Z452" s="49">
        <v>0.71</v>
      </c>
      <c r="AA452" s="50">
        <v>0.68</v>
      </c>
      <c r="AB452" s="50">
        <v>0.51</v>
      </c>
      <c r="AC452" s="50">
        <v>0.67</v>
      </c>
      <c r="AD452" s="49">
        <v>0.52</v>
      </c>
      <c r="AE452" s="50">
        <v>0.65</v>
      </c>
      <c r="AF452" s="50">
        <v>0.82</v>
      </c>
      <c r="AG452" s="50">
        <v>0.74</v>
      </c>
      <c r="AH452" s="49">
        <v>0.59</v>
      </c>
      <c r="AI452" s="50">
        <v>0.65</v>
      </c>
      <c r="AJ452" s="50">
        <v>0.69</v>
      </c>
      <c r="AK452" s="49">
        <v>0.8</v>
      </c>
      <c r="AL452" s="50">
        <v>0.68</v>
      </c>
      <c r="AM452" s="50">
        <v>0.7</v>
      </c>
      <c r="AN452" s="50">
        <v>0.74</v>
      </c>
      <c r="AO452" s="49">
        <v>0.47</v>
      </c>
      <c r="AP452" s="50">
        <v>0.83</v>
      </c>
      <c r="AQ452" s="50">
        <v>0.57999999999999996</v>
      </c>
      <c r="AR452" s="49">
        <v>0.94</v>
      </c>
      <c r="AS452" s="50">
        <v>0.83</v>
      </c>
      <c r="AT452" s="50">
        <v>0.9</v>
      </c>
      <c r="AU452" s="50">
        <v>0.32</v>
      </c>
      <c r="AV452" s="50">
        <v>0.88</v>
      </c>
      <c r="AW452" s="49">
        <v>0.43</v>
      </c>
      <c r="AX452" s="50">
        <v>0.82</v>
      </c>
      <c r="AY452" s="49">
        <v>0.71</v>
      </c>
      <c r="AZ452" s="50">
        <v>0.85</v>
      </c>
      <c r="BA452" s="49">
        <v>0.68</v>
      </c>
      <c r="BB452" s="50">
        <v>0.65</v>
      </c>
      <c r="BC452" s="50">
        <v>0.87</v>
      </c>
      <c r="BD452" s="49">
        <v>0.55000000000000004</v>
      </c>
      <c r="BE452" s="50">
        <v>0.59</v>
      </c>
      <c r="BF452" s="51">
        <v>0.78</v>
      </c>
    </row>
    <row r="453" spans="1:58" ht="24.95" customHeight="1">
      <c r="A453" s="6"/>
      <c r="B453" s="15" t="s">
        <v>237</v>
      </c>
      <c r="C453" s="32">
        <v>0.57999999999999996</v>
      </c>
      <c r="D453" s="32">
        <v>0.74</v>
      </c>
      <c r="E453" s="31">
        <v>0.57999999999999996</v>
      </c>
      <c r="F453" s="31">
        <v>0.41</v>
      </c>
      <c r="G453" s="32">
        <v>0.55000000000000004</v>
      </c>
      <c r="H453" s="31">
        <v>0.61</v>
      </c>
      <c r="I453" s="32">
        <v>0.65</v>
      </c>
      <c r="J453" s="31">
        <v>0.67</v>
      </c>
      <c r="K453" s="31">
        <v>0.55000000000000004</v>
      </c>
      <c r="L453" s="31">
        <v>0.47</v>
      </c>
      <c r="M453" s="32">
        <v>0.47</v>
      </c>
      <c r="N453" s="31">
        <v>0.81</v>
      </c>
      <c r="O453" s="32">
        <v>0.63</v>
      </c>
      <c r="P453" s="31">
        <v>0.59</v>
      </c>
      <c r="Q453" s="31">
        <v>0.5</v>
      </c>
      <c r="R453" s="31">
        <v>0.59</v>
      </c>
      <c r="S453" s="31">
        <v>0.61</v>
      </c>
      <c r="T453" s="31">
        <v>0.53</v>
      </c>
      <c r="U453" s="32">
        <v>0.75</v>
      </c>
      <c r="V453" s="31">
        <v>0.39</v>
      </c>
      <c r="W453" s="32">
        <v>0.65</v>
      </c>
      <c r="X453" s="31">
        <v>0.54</v>
      </c>
      <c r="Y453" s="31">
        <v>0.56999999999999995</v>
      </c>
      <c r="Z453" s="32">
        <v>0.59</v>
      </c>
      <c r="AA453" s="31">
        <v>0.59</v>
      </c>
      <c r="AB453" s="31">
        <v>0.55000000000000004</v>
      </c>
      <c r="AC453" s="31">
        <v>0.57999999999999996</v>
      </c>
      <c r="AD453" s="32">
        <v>0.45</v>
      </c>
      <c r="AE453" s="31">
        <v>0.54</v>
      </c>
      <c r="AF453" s="31">
        <v>0.77</v>
      </c>
      <c r="AG453" s="31">
        <v>0.67</v>
      </c>
      <c r="AH453" s="32">
        <v>0.47</v>
      </c>
      <c r="AI453" s="31">
        <v>0.56000000000000005</v>
      </c>
      <c r="AJ453" s="31">
        <v>0.67</v>
      </c>
      <c r="AK453" s="32">
        <v>0.69</v>
      </c>
      <c r="AL453" s="31">
        <v>0.54</v>
      </c>
      <c r="AM453" s="31">
        <v>0.7</v>
      </c>
      <c r="AN453" s="31">
        <v>0.66</v>
      </c>
      <c r="AO453" s="32">
        <v>0.44</v>
      </c>
      <c r="AP453" s="31">
        <v>0.74</v>
      </c>
      <c r="AQ453" s="31">
        <v>0.52</v>
      </c>
      <c r="AR453" s="32">
        <v>0.87</v>
      </c>
      <c r="AS453" s="31">
        <v>0.52</v>
      </c>
      <c r="AT453" s="31">
        <v>0.75</v>
      </c>
      <c r="AU453" s="31">
        <v>0.28999999999999998</v>
      </c>
      <c r="AV453" s="31">
        <v>0.72</v>
      </c>
      <c r="AW453" s="32">
        <v>0.39</v>
      </c>
      <c r="AX453" s="31">
        <v>0.69</v>
      </c>
      <c r="AY453" s="32">
        <v>0.63</v>
      </c>
      <c r="AZ453" s="31">
        <v>0.72</v>
      </c>
      <c r="BA453" s="32">
        <v>0.63</v>
      </c>
      <c r="BB453" s="31">
        <v>0.56000000000000005</v>
      </c>
      <c r="BC453" s="31">
        <v>0.75</v>
      </c>
      <c r="BD453" s="32">
        <v>0.56000000000000005</v>
      </c>
      <c r="BE453" s="31">
        <v>0.48</v>
      </c>
      <c r="BF453" s="34">
        <v>0.68</v>
      </c>
    </row>
    <row r="454" spans="1:58" ht="24.95" customHeight="1">
      <c r="A454" s="6"/>
      <c r="B454" s="15" t="s">
        <v>238</v>
      </c>
      <c r="C454" s="32">
        <v>0.24</v>
      </c>
      <c r="D454" s="32">
        <v>0.21</v>
      </c>
      <c r="E454" s="31">
        <v>0.24</v>
      </c>
      <c r="F454" s="31">
        <v>0.28000000000000003</v>
      </c>
      <c r="G454" s="32">
        <v>0.3</v>
      </c>
      <c r="H454" s="31">
        <v>0.18</v>
      </c>
      <c r="I454" s="32">
        <v>0.3</v>
      </c>
      <c r="J454" s="31">
        <v>0.16</v>
      </c>
      <c r="K454" s="31">
        <v>0.26</v>
      </c>
      <c r="L454" s="31">
        <v>0.26</v>
      </c>
      <c r="M454" s="32">
        <v>0.28999999999999998</v>
      </c>
      <c r="N454" s="31">
        <v>0.14000000000000001</v>
      </c>
      <c r="O454" s="32">
        <v>0.22</v>
      </c>
      <c r="P454" s="31">
        <v>0.24</v>
      </c>
      <c r="Q454" s="31">
        <v>0.26</v>
      </c>
      <c r="R454" s="31">
        <v>0.24</v>
      </c>
      <c r="S454" s="31">
        <v>0.23</v>
      </c>
      <c r="T454" s="31">
        <v>0.26</v>
      </c>
      <c r="U454" s="32">
        <v>0.18</v>
      </c>
      <c r="V454" s="31">
        <v>0.28000000000000003</v>
      </c>
      <c r="W454" s="32">
        <v>0.21</v>
      </c>
      <c r="X454" s="31">
        <v>0.28000000000000003</v>
      </c>
      <c r="Y454" s="31">
        <v>0.23</v>
      </c>
      <c r="Z454" s="32">
        <v>0.25</v>
      </c>
      <c r="AA454" s="31">
        <v>0.25</v>
      </c>
      <c r="AB454" s="31">
        <v>0.19</v>
      </c>
      <c r="AC454" s="31">
        <v>0.26</v>
      </c>
      <c r="AD454" s="32">
        <v>0.3</v>
      </c>
      <c r="AE454" s="31">
        <v>0.28000000000000003</v>
      </c>
      <c r="AF454" s="31">
        <v>0.13</v>
      </c>
      <c r="AG454" s="31">
        <v>0.2</v>
      </c>
      <c r="AH454" s="32">
        <v>0.32</v>
      </c>
      <c r="AI454" s="31">
        <v>0.27</v>
      </c>
      <c r="AJ454" s="31">
        <v>0.17</v>
      </c>
      <c r="AK454" s="32">
        <v>0.2</v>
      </c>
      <c r="AL454" s="31">
        <v>0.3</v>
      </c>
      <c r="AM454" s="31">
        <v>0.15</v>
      </c>
      <c r="AN454" s="31">
        <v>0.21</v>
      </c>
      <c r="AO454" s="32">
        <v>0.28999999999999998</v>
      </c>
      <c r="AP454" s="31">
        <v>0.17</v>
      </c>
      <c r="AQ454" s="31">
        <v>0.27</v>
      </c>
      <c r="AR454" s="32">
        <v>0.09</v>
      </c>
      <c r="AS454" s="31">
        <v>0.39</v>
      </c>
      <c r="AT454" s="31">
        <v>0.19</v>
      </c>
      <c r="AU454" s="31">
        <v>0.35</v>
      </c>
      <c r="AV454" s="31">
        <v>0.21</v>
      </c>
      <c r="AW454" s="32">
        <v>0.31</v>
      </c>
      <c r="AX454" s="31">
        <v>0.21</v>
      </c>
      <c r="AY454" s="32">
        <v>0.23</v>
      </c>
      <c r="AZ454" s="31">
        <v>0.21</v>
      </c>
      <c r="BA454" s="32">
        <v>0.21</v>
      </c>
      <c r="BB454" s="31">
        <v>0.25</v>
      </c>
      <c r="BC454" s="31">
        <v>0.18</v>
      </c>
      <c r="BD454" s="32">
        <v>0.21</v>
      </c>
      <c r="BE454" s="31">
        <v>0.3</v>
      </c>
      <c r="BF454" s="34">
        <v>0.21</v>
      </c>
    </row>
    <row r="455" spans="1:58" ht="24.95" customHeight="1">
      <c r="A455" s="6"/>
      <c r="B455" s="15" t="s">
        <v>239</v>
      </c>
      <c r="C455" s="32">
        <v>0.09</v>
      </c>
      <c r="D455" s="32">
        <v>0.03</v>
      </c>
      <c r="E455" s="31">
        <v>0.08</v>
      </c>
      <c r="F455" s="31">
        <v>0.17</v>
      </c>
      <c r="G455" s="32">
        <v>7.0000000000000007E-2</v>
      </c>
      <c r="H455" s="31">
        <v>0.12</v>
      </c>
      <c r="I455" s="32">
        <v>0.04</v>
      </c>
      <c r="J455" s="31">
        <v>0.1</v>
      </c>
      <c r="K455" s="31">
        <v>7.0000000000000007E-2</v>
      </c>
      <c r="L455" s="31">
        <v>0.15</v>
      </c>
      <c r="M455" s="32">
        <v>0.12</v>
      </c>
      <c r="N455" s="31">
        <v>0.02</v>
      </c>
      <c r="O455" s="32">
        <v>0.08</v>
      </c>
      <c r="P455" s="31">
        <v>0.06</v>
      </c>
      <c r="Q455" s="31">
        <v>0.16</v>
      </c>
      <c r="R455" s="31">
        <v>7.0000000000000007E-2</v>
      </c>
      <c r="S455" s="31">
        <v>7.0000000000000007E-2</v>
      </c>
      <c r="T455" s="31">
        <v>0.13</v>
      </c>
      <c r="U455" s="32">
        <v>0.04</v>
      </c>
      <c r="V455" s="31">
        <v>0.17</v>
      </c>
      <c r="W455" s="32">
        <v>0.09</v>
      </c>
      <c r="X455" s="31">
        <v>0.09</v>
      </c>
      <c r="Y455" s="31">
        <v>0.1</v>
      </c>
      <c r="Z455" s="32">
        <v>0.09</v>
      </c>
      <c r="AA455" s="31">
        <v>0.04</v>
      </c>
      <c r="AB455" s="31">
        <v>0.15</v>
      </c>
      <c r="AC455" s="31">
        <v>0.1</v>
      </c>
      <c r="AD455" s="32">
        <v>0.12</v>
      </c>
      <c r="AE455" s="31">
        <v>0.11</v>
      </c>
      <c r="AF455" s="31">
        <v>0.05</v>
      </c>
      <c r="AG455" s="31">
        <v>0.08</v>
      </c>
      <c r="AH455" s="32">
        <v>0.12</v>
      </c>
      <c r="AI455" s="31">
        <v>0.1</v>
      </c>
      <c r="AJ455" s="31">
        <v>0.08</v>
      </c>
      <c r="AK455" s="32">
        <v>0.05</v>
      </c>
      <c r="AL455" s="31">
        <v>0.11</v>
      </c>
      <c r="AM455" s="31">
        <v>0.08</v>
      </c>
      <c r="AN455" s="31">
        <v>0.08</v>
      </c>
      <c r="AO455" s="32">
        <v>0.14000000000000001</v>
      </c>
      <c r="AP455" s="31">
        <v>0.05</v>
      </c>
      <c r="AQ455" s="31">
        <v>0.12</v>
      </c>
      <c r="AR455" s="32">
        <v>0.02</v>
      </c>
      <c r="AS455" s="31">
        <v>7.0000000000000007E-2</v>
      </c>
      <c r="AT455" s="31">
        <v>0.03</v>
      </c>
      <c r="AU455" s="31">
        <v>0.17</v>
      </c>
      <c r="AV455" s="31">
        <v>0.05</v>
      </c>
      <c r="AW455" s="32">
        <v>0.12</v>
      </c>
      <c r="AX455" s="31">
        <v>0.08</v>
      </c>
      <c r="AY455" s="32">
        <v>0.09</v>
      </c>
      <c r="AZ455" s="31">
        <v>0.05</v>
      </c>
      <c r="BA455" s="32">
        <v>0.09</v>
      </c>
      <c r="BB455" s="31">
        <v>0.1</v>
      </c>
      <c r="BC455" s="31">
        <v>0.03</v>
      </c>
      <c r="BD455" s="32">
        <v>0.12</v>
      </c>
      <c r="BE455" s="31">
        <v>0.12</v>
      </c>
      <c r="BF455" s="34">
        <v>0.06</v>
      </c>
    </row>
    <row r="456" spans="1:58" ht="24.95" customHeight="1">
      <c r="A456" s="6"/>
      <c r="B456" s="15" t="s">
        <v>240</v>
      </c>
      <c r="C456" s="32">
        <v>7.0000000000000007E-2</v>
      </c>
      <c r="D456" s="32">
        <v>0.01</v>
      </c>
      <c r="E456" s="31">
        <v>0.1</v>
      </c>
      <c r="F456" s="31">
        <v>0.11</v>
      </c>
      <c r="G456" s="32">
        <v>0.06</v>
      </c>
      <c r="H456" s="31">
        <v>0.08</v>
      </c>
      <c r="I456" s="32">
        <v>0.01</v>
      </c>
      <c r="J456" s="31">
        <v>7.0000000000000007E-2</v>
      </c>
      <c r="K456" s="31">
        <v>0.09</v>
      </c>
      <c r="L456" s="31">
        <v>0.1</v>
      </c>
      <c r="M456" s="32">
        <v>0.1</v>
      </c>
      <c r="N456" s="31">
        <v>0.03</v>
      </c>
      <c r="O456" s="32">
        <v>0.04</v>
      </c>
      <c r="P456" s="31">
        <v>0.09</v>
      </c>
      <c r="Q456" s="31">
        <v>0.06</v>
      </c>
      <c r="R456" s="31">
        <v>0.09</v>
      </c>
      <c r="S456" s="31">
        <v>7.0000000000000007E-2</v>
      </c>
      <c r="T456" s="31">
        <v>7.0000000000000007E-2</v>
      </c>
      <c r="U456" s="32">
        <v>0.03</v>
      </c>
      <c r="V456" s="31">
        <v>0.13</v>
      </c>
      <c r="W456" s="32">
        <v>0.05</v>
      </c>
      <c r="X456" s="31">
        <v>7.0000000000000007E-2</v>
      </c>
      <c r="Y456" s="31">
        <v>0.08</v>
      </c>
      <c r="Z456" s="32">
        <v>0.05</v>
      </c>
      <c r="AA456" s="31">
        <v>0.11</v>
      </c>
      <c r="AB456" s="31">
        <v>0.09</v>
      </c>
      <c r="AC456" s="31">
        <v>7.0000000000000007E-2</v>
      </c>
      <c r="AD456" s="32">
        <v>0.1</v>
      </c>
      <c r="AE456" s="31">
        <v>7.0000000000000007E-2</v>
      </c>
      <c r="AF456" s="31">
        <v>0.03</v>
      </c>
      <c r="AG456" s="31">
        <v>0.05</v>
      </c>
      <c r="AH456" s="32">
        <v>0.08</v>
      </c>
      <c r="AI456" s="31">
        <v>7.0000000000000007E-2</v>
      </c>
      <c r="AJ456" s="31">
        <v>7.0000000000000007E-2</v>
      </c>
      <c r="AK456" s="32">
        <v>0.04</v>
      </c>
      <c r="AL456" s="31">
        <v>0.05</v>
      </c>
      <c r="AM456" s="31">
        <v>7.0000000000000007E-2</v>
      </c>
      <c r="AN456" s="31">
        <v>0.05</v>
      </c>
      <c r="AO456" s="32">
        <v>0.12</v>
      </c>
      <c r="AP456" s="31">
        <v>0.04</v>
      </c>
      <c r="AQ456" s="31">
        <v>0.08</v>
      </c>
      <c r="AR456" s="32">
        <v>0.01</v>
      </c>
      <c r="AS456" s="31">
        <v>0.01</v>
      </c>
      <c r="AT456" s="31">
        <v>0.01</v>
      </c>
      <c r="AU456" s="31">
        <v>0.16</v>
      </c>
      <c r="AV456" s="31">
        <v>0.01</v>
      </c>
      <c r="AW456" s="32">
        <v>0.15</v>
      </c>
      <c r="AX456" s="31">
        <v>0.01</v>
      </c>
      <c r="AY456" s="32">
        <v>0.05</v>
      </c>
      <c r="AZ456" s="31">
        <v>0.02</v>
      </c>
      <c r="BA456" s="32">
        <v>0.06</v>
      </c>
      <c r="BB456" s="31">
        <v>7.0000000000000007E-2</v>
      </c>
      <c r="BC456" s="31">
        <v>0.03</v>
      </c>
      <c r="BD456" s="32">
        <v>0.1</v>
      </c>
      <c r="BE456" s="31">
        <v>0.08</v>
      </c>
      <c r="BF456" s="34">
        <v>0.05</v>
      </c>
    </row>
    <row r="457" spans="1:58" ht="24.95" customHeight="1">
      <c r="A457" s="8"/>
      <c r="B457" s="15" t="s">
        <v>157</v>
      </c>
      <c r="C457" s="39">
        <v>0.01</v>
      </c>
      <c r="D457" s="39">
        <v>0.01</v>
      </c>
      <c r="E457" s="35">
        <v>0</v>
      </c>
      <c r="F457" s="35">
        <v>0.03</v>
      </c>
      <c r="G457" s="39">
        <v>0.02</v>
      </c>
      <c r="H457" s="35">
        <v>0.01</v>
      </c>
      <c r="I457" s="39">
        <v>0</v>
      </c>
      <c r="J457" s="35">
        <v>0.01</v>
      </c>
      <c r="K457" s="35">
        <v>0.02</v>
      </c>
      <c r="L457" s="35">
        <v>0.03</v>
      </c>
      <c r="M457" s="39">
        <v>0.02</v>
      </c>
      <c r="N457" s="35" t="s">
        <v>152</v>
      </c>
      <c r="O457" s="39">
        <v>0.02</v>
      </c>
      <c r="P457" s="35">
        <v>0.02</v>
      </c>
      <c r="Q457" s="35">
        <v>0.01</v>
      </c>
      <c r="R457" s="35">
        <v>0.01</v>
      </c>
      <c r="S457" s="35">
        <v>0.02</v>
      </c>
      <c r="T457" s="35">
        <v>0.01</v>
      </c>
      <c r="U457" s="39">
        <v>0.01</v>
      </c>
      <c r="V457" s="35">
        <v>0.03</v>
      </c>
      <c r="W457" s="39">
        <v>0</v>
      </c>
      <c r="X457" s="35">
        <v>0.02</v>
      </c>
      <c r="Y457" s="35">
        <v>0.02</v>
      </c>
      <c r="Z457" s="39">
        <v>0.02</v>
      </c>
      <c r="AA457" s="35">
        <v>0.01</v>
      </c>
      <c r="AB457" s="35">
        <v>0.03</v>
      </c>
      <c r="AC457" s="35" t="s">
        <v>152</v>
      </c>
      <c r="AD457" s="39">
        <v>0.02</v>
      </c>
      <c r="AE457" s="35" t="s">
        <v>152</v>
      </c>
      <c r="AF457" s="35">
        <v>0.01</v>
      </c>
      <c r="AG457" s="35">
        <v>0.01</v>
      </c>
      <c r="AH457" s="39">
        <v>0.01</v>
      </c>
      <c r="AI457" s="35">
        <v>0.01</v>
      </c>
      <c r="AJ457" s="35">
        <v>0.02</v>
      </c>
      <c r="AK457" s="39">
        <v>0.02</v>
      </c>
      <c r="AL457" s="35">
        <v>0</v>
      </c>
      <c r="AM457" s="35" t="s">
        <v>152</v>
      </c>
      <c r="AN457" s="35">
        <v>0</v>
      </c>
      <c r="AO457" s="39">
        <v>0.01</v>
      </c>
      <c r="AP457" s="35">
        <v>0</v>
      </c>
      <c r="AQ457" s="35">
        <v>0.01</v>
      </c>
      <c r="AR457" s="39">
        <v>0.01</v>
      </c>
      <c r="AS457" s="35">
        <v>0</v>
      </c>
      <c r="AT457" s="35">
        <v>0.01</v>
      </c>
      <c r="AU457" s="35">
        <v>0.04</v>
      </c>
      <c r="AV457" s="35">
        <v>0.01</v>
      </c>
      <c r="AW457" s="39">
        <v>0.02</v>
      </c>
      <c r="AX457" s="35">
        <v>0.01</v>
      </c>
      <c r="AY457" s="39">
        <v>0</v>
      </c>
      <c r="AZ457" s="35" t="s">
        <v>152</v>
      </c>
      <c r="BA457" s="39">
        <v>0.01</v>
      </c>
      <c r="BB457" s="35">
        <v>0.01</v>
      </c>
      <c r="BC457" s="35">
        <v>0.01</v>
      </c>
      <c r="BD457" s="39">
        <v>0.01</v>
      </c>
      <c r="BE457" s="35">
        <v>0.02</v>
      </c>
      <c r="BF457" s="38">
        <v>0.01</v>
      </c>
    </row>
    <row r="459" spans="1:58" ht="24.95" customHeight="1">
      <c r="A459" s="1"/>
      <c r="B459" s="1" t="s">
        <v>45</v>
      </c>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row>
    <row r="460" spans="1:58" ht="24.9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row>
    <row r="461" spans="1:58" ht="24.95" customHeight="1">
      <c r="A461" s="2" t="s">
        <v>75</v>
      </c>
      <c r="B461" s="3"/>
      <c r="C461" s="69" t="s">
        <v>74</v>
      </c>
      <c r="D461" s="66" t="s">
        <v>76</v>
      </c>
      <c r="E461" s="68"/>
      <c r="F461" s="67"/>
      <c r="G461" s="66" t="s">
        <v>77</v>
      </c>
      <c r="H461" s="67"/>
      <c r="I461" s="66" t="s">
        <v>78</v>
      </c>
      <c r="J461" s="68"/>
      <c r="K461" s="68"/>
      <c r="L461" s="67"/>
      <c r="M461" s="66" t="s">
        <v>79</v>
      </c>
      <c r="N461" s="67"/>
      <c r="O461" s="66" t="s">
        <v>80</v>
      </c>
      <c r="P461" s="68"/>
      <c r="Q461" s="68"/>
      <c r="R461" s="68"/>
      <c r="S461" s="68"/>
      <c r="T461" s="67"/>
      <c r="U461" s="66" t="s">
        <v>81</v>
      </c>
      <c r="V461" s="67"/>
      <c r="W461" s="66" t="s">
        <v>82</v>
      </c>
      <c r="X461" s="68"/>
      <c r="Y461" s="67"/>
      <c r="Z461" s="66" t="s">
        <v>83</v>
      </c>
      <c r="AA461" s="68"/>
      <c r="AB461" s="68"/>
      <c r="AC461" s="67"/>
      <c r="AD461" s="66" t="s">
        <v>84</v>
      </c>
      <c r="AE461" s="68"/>
      <c r="AF461" s="68"/>
      <c r="AG461" s="67"/>
      <c r="AH461" s="66" t="s">
        <v>85</v>
      </c>
      <c r="AI461" s="68"/>
      <c r="AJ461" s="67"/>
      <c r="AK461" s="66" t="s">
        <v>86</v>
      </c>
      <c r="AL461" s="68"/>
      <c r="AM461" s="68"/>
      <c r="AN461" s="67"/>
      <c r="AO461" s="66" t="s">
        <v>87</v>
      </c>
      <c r="AP461" s="68"/>
      <c r="AQ461" s="67"/>
      <c r="AR461" s="66" t="s">
        <v>88</v>
      </c>
      <c r="AS461" s="68"/>
      <c r="AT461" s="68"/>
      <c r="AU461" s="67"/>
      <c r="AV461" s="65" t="s">
        <v>89</v>
      </c>
      <c r="AW461" s="66" t="s">
        <v>90</v>
      </c>
      <c r="AX461" s="67"/>
      <c r="AY461" s="66" t="s">
        <v>91</v>
      </c>
      <c r="AZ461" s="67"/>
      <c r="BA461" s="66" t="s">
        <v>92</v>
      </c>
      <c r="BB461" s="68"/>
      <c r="BC461" s="67"/>
      <c r="BD461" s="66" t="s">
        <v>93</v>
      </c>
      <c r="BE461" s="68"/>
      <c r="BF461" s="67"/>
    </row>
    <row r="462" spans="1:58" ht="24.95" customHeight="1">
      <c r="A462" s="5"/>
      <c r="B462" s="4"/>
      <c r="C462" s="11" t="s">
        <v>94</v>
      </c>
      <c r="D462" s="11" t="s">
        <v>95</v>
      </c>
      <c r="E462" s="10" t="s">
        <v>96</v>
      </c>
      <c r="F462" s="10" t="s">
        <v>97</v>
      </c>
      <c r="G462" s="11" t="s">
        <v>98</v>
      </c>
      <c r="H462" s="10" t="s">
        <v>99</v>
      </c>
      <c r="I462" s="11" t="s">
        <v>100</v>
      </c>
      <c r="J462" s="10" t="s">
        <v>101</v>
      </c>
      <c r="K462" s="10" t="s">
        <v>102</v>
      </c>
      <c r="L462" s="10" t="s">
        <v>103</v>
      </c>
      <c r="M462" s="11" t="s">
        <v>104</v>
      </c>
      <c r="N462" s="10" t="s">
        <v>105</v>
      </c>
      <c r="O462" s="11" t="s">
        <v>106</v>
      </c>
      <c r="P462" s="10" t="s">
        <v>107</v>
      </c>
      <c r="Q462" s="10" t="s">
        <v>108</v>
      </c>
      <c r="R462" s="10" t="s">
        <v>109</v>
      </c>
      <c r="S462" s="10" t="s">
        <v>110</v>
      </c>
      <c r="T462" s="10" t="s">
        <v>111</v>
      </c>
      <c r="U462" s="11" t="s">
        <v>112</v>
      </c>
      <c r="V462" s="10" t="s">
        <v>113</v>
      </c>
      <c r="W462" s="11" t="s">
        <v>114</v>
      </c>
      <c r="X462" s="10" t="s">
        <v>115</v>
      </c>
      <c r="Y462" s="10" t="s">
        <v>116</v>
      </c>
      <c r="Z462" s="11" t="s">
        <v>117</v>
      </c>
      <c r="AA462" s="10" t="s">
        <v>118</v>
      </c>
      <c r="AB462" s="10" t="s">
        <v>119</v>
      </c>
      <c r="AC462" s="10" t="s">
        <v>120</v>
      </c>
      <c r="AD462" s="11" t="s">
        <v>121</v>
      </c>
      <c r="AE462" s="10" t="s">
        <v>122</v>
      </c>
      <c r="AF462" s="10" t="s">
        <v>123</v>
      </c>
      <c r="AG462" s="10" t="s">
        <v>124</v>
      </c>
      <c r="AH462" s="11" t="s">
        <v>125</v>
      </c>
      <c r="AI462" s="10" t="s">
        <v>126</v>
      </c>
      <c r="AJ462" s="10" t="s">
        <v>127</v>
      </c>
      <c r="AK462" s="11" t="s">
        <v>128</v>
      </c>
      <c r="AL462" s="10" t="s">
        <v>129</v>
      </c>
      <c r="AM462" s="10" t="s">
        <v>130</v>
      </c>
      <c r="AN462" s="10" t="s">
        <v>131</v>
      </c>
      <c r="AO462" s="11" t="s">
        <v>132</v>
      </c>
      <c r="AP462" s="10" t="s">
        <v>133</v>
      </c>
      <c r="AQ462" s="10" t="s">
        <v>134</v>
      </c>
      <c r="AR462" s="11" t="s">
        <v>135</v>
      </c>
      <c r="AS462" s="10" t="s">
        <v>136</v>
      </c>
      <c r="AT462" s="10" t="s">
        <v>137</v>
      </c>
      <c r="AU462" s="10" t="s">
        <v>138</v>
      </c>
      <c r="AV462" s="10" t="s">
        <v>139</v>
      </c>
      <c r="AW462" s="11" t="s">
        <v>140</v>
      </c>
      <c r="AX462" s="10" t="s">
        <v>141</v>
      </c>
      <c r="AY462" s="11" t="s">
        <v>142</v>
      </c>
      <c r="AZ462" s="10" t="s">
        <v>143</v>
      </c>
      <c r="BA462" s="11" t="s">
        <v>144</v>
      </c>
      <c r="BB462" s="10" t="s">
        <v>145</v>
      </c>
      <c r="BC462" s="10" t="s">
        <v>146</v>
      </c>
      <c r="BD462" s="11" t="s">
        <v>147</v>
      </c>
      <c r="BE462" s="10" t="s">
        <v>148</v>
      </c>
      <c r="BF462" s="12" t="s">
        <v>149</v>
      </c>
    </row>
    <row r="463" spans="1:58" ht="24.95" customHeight="1">
      <c r="A463" s="7" t="s">
        <v>45</v>
      </c>
      <c r="B463" s="15" t="s">
        <v>150</v>
      </c>
      <c r="C463" s="17">
        <v>602</v>
      </c>
      <c r="D463" s="17">
        <v>217</v>
      </c>
      <c r="E463" s="16">
        <v>131</v>
      </c>
      <c r="F463" s="16">
        <v>229</v>
      </c>
      <c r="G463" s="17">
        <v>271</v>
      </c>
      <c r="H463" s="16">
        <v>326</v>
      </c>
      <c r="I463" s="17">
        <v>119</v>
      </c>
      <c r="J463" s="16">
        <v>158</v>
      </c>
      <c r="K463" s="16">
        <v>157</v>
      </c>
      <c r="L463" s="16">
        <v>168</v>
      </c>
      <c r="M463" s="17">
        <v>361</v>
      </c>
      <c r="N463" s="16">
        <v>186</v>
      </c>
      <c r="O463" s="17">
        <v>163</v>
      </c>
      <c r="P463" s="16">
        <v>187</v>
      </c>
      <c r="Q463" s="16">
        <v>150</v>
      </c>
      <c r="R463" s="16">
        <v>99</v>
      </c>
      <c r="S463" s="16">
        <v>349</v>
      </c>
      <c r="T463" s="16">
        <v>250</v>
      </c>
      <c r="U463" s="17">
        <v>258</v>
      </c>
      <c r="V463" s="16">
        <v>265</v>
      </c>
      <c r="W463" s="17">
        <v>151</v>
      </c>
      <c r="X463" s="16">
        <v>183</v>
      </c>
      <c r="Y463" s="16">
        <v>268</v>
      </c>
      <c r="Z463" s="17">
        <v>286</v>
      </c>
      <c r="AA463" s="16">
        <v>102</v>
      </c>
      <c r="AB463" s="16">
        <v>125</v>
      </c>
      <c r="AC463" s="16">
        <v>90</v>
      </c>
      <c r="AD463" s="17">
        <v>239</v>
      </c>
      <c r="AE463" s="16">
        <v>160</v>
      </c>
      <c r="AF463" s="16">
        <v>194</v>
      </c>
      <c r="AG463" s="16">
        <v>353</v>
      </c>
      <c r="AH463" s="17">
        <v>171</v>
      </c>
      <c r="AI463" s="16">
        <v>161</v>
      </c>
      <c r="AJ463" s="16">
        <v>256</v>
      </c>
      <c r="AK463" s="17">
        <v>423</v>
      </c>
      <c r="AL463" s="16">
        <v>177</v>
      </c>
      <c r="AM463" s="16">
        <v>235</v>
      </c>
      <c r="AN463" s="16">
        <v>385</v>
      </c>
      <c r="AO463" s="17">
        <v>102</v>
      </c>
      <c r="AP463" s="16">
        <v>190</v>
      </c>
      <c r="AQ463" s="16">
        <v>258</v>
      </c>
      <c r="AR463" s="17">
        <v>253</v>
      </c>
      <c r="AS463" s="16">
        <v>126</v>
      </c>
      <c r="AT463" s="16">
        <v>379</v>
      </c>
      <c r="AU463" s="16">
        <v>179</v>
      </c>
      <c r="AV463" s="16">
        <v>270</v>
      </c>
      <c r="AW463" s="17">
        <v>220</v>
      </c>
      <c r="AX463" s="16">
        <v>316</v>
      </c>
      <c r="AY463" s="17">
        <v>495</v>
      </c>
      <c r="AZ463" s="16">
        <v>177</v>
      </c>
      <c r="BA463" s="17">
        <v>144</v>
      </c>
      <c r="BB463" s="16">
        <v>451</v>
      </c>
      <c r="BC463" s="16">
        <v>48</v>
      </c>
      <c r="BD463" s="17">
        <v>138</v>
      </c>
      <c r="BE463" s="16">
        <v>211</v>
      </c>
      <c r="BF463" s="18">
        <v>235</v>
      </c>
    </row>
    <row r="464" spans="1:58" ht="24.95" customHeight="1">
      <c r="A464" s="6"/>
      <c r="B464" s="15"/>
      <c r="C464" s="23"/>
      <c r="D464" s="23"/>
      <c r="E464" s="22"/>
      <c r="F464" s="22"/>
      <c r="G464" s="23"/>
      <c r="H464" s="22"/>
      <c r="I464" s="23"/>
      <c r="J464" s="22"/>
      <c r="K464" s="22"/>
      <c r="L464" s="22"/>
      <c r="M464" s="23"/>
      <c r="N464" s="22"/>
      <c r="O464" s="23"/>
      <c r="P464" s="22"/>
      <c r="Q464" s="22"/>
      <c r="R464" s="22"/>
      <c r="S464" s="22"/>
      <c r="T464" s="22"/>
      <c r="U464" s="23"/>
      <c r="V464" s="22"/>
      <c r="W464" s="23"/>
      <c r="X464" s="22"/>
      <c r="Y464" s="22"/>
      <c r="Z464" s="23"/>
      <c r="AA464" s="22"/>
      <c r="AB464" s="22"/>
      <c r="AC464" s="22"/>
      <c r="AD464" s="23"/>
      <c r="AE464" s="22"/>
      <c r="AF464" s="22"/>
      <c r="AG464" s="22"/>
      <c r="AH464" s="23"/>
      <c r="AI464" s="22"/>
      <c r="AJ464" s="22"/>
      <c r="AK464" s="23"/>
      <c r="AL464" s="22"/>
      <c r="AM464" s="22"/>
      <c r="AN464" s="22"/>
      <c r="AO464" s="23"/>
      <c r="AP464" s="22"/>
      <c r="AQ464" s="22"/>
      <c r="AR464" s="23"/>
      <c r="AS464" s="22"/>
      <c r="AT464" s="22"/>
      <c r="AU464" s="22"/>
      <c r="AV464" s="22"/>
      <c r="AW464" s="23"/>
      <c r="AX464" s="22"/>
      <c r="AY464" s="23"/>
      <c r="AZ464" s="22"/>
      <c r="BA464" s="23"/>
      <c r="BB464" s="22"/>
      <c r="BC464" s="22"/>
      <c r="BD464" s="23"/>
      <c r="BE464" s="22"/>
      <c r="BF464" s="25"/>
    </row>
    <row r="465" spans="1:58" ht="24.95" customHeight="1">
      <c r="A465" s="6"/>
      <c r="B465" s="15" t="s">
        <v>234</v>
      </c>
      <c r="C465" s="49">
        <v>0.79</v>
      </c>
      <c r="D465" s="49">
        <v>0.87</v>
      </c>
      <c r="E465" s="50">
        <v>0.85</v>
      </c>
      <c r="F465" s="50">
        <v>0.66</v>
      </c>
      <c r="G465" s="49">
        <v>0.76</v>
      </c>
      <c r="H465" s="50">
        <v>0.82</v>
      </c>
      <c r="I465" s="49">
        <v>0.84</v>
      </c>
      <c r="J465" s="50">
        <v>0.82</v>
      </c>
      <c r="K465" s="50">
        <v>0.75</v>
      </c>
      <c r="L465" s="50">
        <v>0.77</v>
      </c>
      <c r="M465" s="49">
        <v>0.72</v>
      </c>
      <c r="N465" s="50">
        <v>0.93</v>
      </c>
      <c r="O465" s="49">
        <v>0.79</v>
      </c>
      <c r="P465" s="50">
        <v>0.81</v>
      </c>
      <c r="Q465" s="50">
        <v>0.75</v>
      </c>
      <c r="R465" s="50">
        <v>0.81</v>
      </c>
      <c r="S465" s="50">
        <v>0.8</v>
      </c>
      <c r="T465" s="50">
        <v>0.77</v>
      </c>
      <c r="U465" s="49">
        <v>0.9</v>
      </c>
      <c r="V465" s="50">
        <v>0.69</v>
      </c>
      <c r="W465" s="49">
        <v>0.81</v>
      </c>
      <c r="X465" s="50">
        <v>0.75</v>
      </c>
      <c r="Y465" s="50">
        <v>0.8</v>
      </c>
      <c r="Z465" s="49">
        <v>0.78</v>
      </c>
      <c r="AA465" s="50">
        <v>0.81</v>
      </c>
      <c r="AB465" s="50">
        <v>0.79</v>
      </c>
      <c r="AC465" s="50">
        <v>0.8</v>
      </c>
      <c r="AD465" s="49">
        <v>0.68</v>
      </c>
      <c r="AE465" s="50">
        <v>0.88</v>
      </c>
      <c r="AF465" s="50">
        <v>0.85</v>
      </c>
      <c r="AG465" s="50">
        <v>0.87</v>
      </c>
      <c r="AH465" s="49">
        <v>0.72</v>
      </c>
      <c r="AI465" s="50">
        <v>0.83</v>
      </c>
      <c r="AJ465" s="50">
        <v>0.83</v>
      </c>
      <c r="AK465" s="49">
        <v>0.85</v>
      </c>
      <c r="AL465" s="50">
        <v>0.82</v>
      </c>
      <c r="AM465" s="50">
        <v>0.87</v>
      </c>
      <c r="AN465" s="50">
        <v>0.87</v>
      </c>
      <c r="AO465" s="49">
        <v>0.72</v>
      </c>
      <c r="AP465" s="50">
        <v>0.89</v>
      </c>
      <c r="AQ465" s="50">
        <v>0.8</v>
      </c>
      <c r="AR465" s="49">
        <v>0.91</v>
      </c>
      <c r="AS465" s="50">
        <v>0.86</v>
      </c>
      <c r="AT465" s="50">
        <v>0.9</v>
      </c>
      <c r="AU465" s="50">
        <v>0.62</v>
      </c>
      <c r="AV465" s="50">
        <v>0.89</v>
      </c>
      <c r="AW465" s="49">
        <v>0.69</v>
      </c>
      <c r="AX465" s="50">
        <v>0.86</v>
      </c>
      <c r="AY465" s="49">
        <v>0.81</v>
      </c>
      <c r="AZ465" s="50">
        <v>0.88</v>
      </c>
      <c r="BA465" s="49">
        <v>0.86</v>
      </c>
      <c r="BB465" s="50">
        <v>0.77</v>
      </c>
      <c r="BC465" s="50">
        <v>0.91</v>
      </c>
      <c r="BD465" s="49">
        <v>0.7</v>
      </c>
      <c r="BE465" s="50">
        <v>0.77</v>
      </c>
      <c r="BF465" s="51">
        <v>0.85</v>
      </c>
    </row>
    <row r="466" spans="1:58" ht="24.95" customHeight="1">
      <c r="A466" s="6"/>
      <c r="B466" s="15" t="s">
        <v>235</v>
      </c>
      <c r="C466" s="49">
        <v>0.15</v>
      </c>
      <c r="D466" s="49">
        <v>0.08</v>
      </c>
      <c r="E466" s="50">
        <v>0.12</v>
      </c>
      <c r="F466" s="50">
        <v>0.26</v>
      </c>
      <c r="G466" s="49">
        <v>0.18</v>
      </c>
      <c r="H466" s="50">
        <v>0.13</v>
      </c>
      <c r="I466" s="49">
        <v>0.06</v>
      </c>
      <c r="J466" s="50">
        <v>0.1</v>
      </c>
      <c r="K466" s="50">
        <v>0.2</v>
      </c>
      <c r="L466" s="50">
        <v>0.21</v>
      </c>
      <c r="M466" s="49">
        <v>0.21</v>
      </c>
      <c r="N466" s="50">
        <v>0.05</v>
      </c>
      <c r="O466" s="49">
        <v>0.16</v>
      </c>
      <c r="P466" s="50">
        <v>0.14000000000000001</v>
      </c>
      <c r="Q466" s="50">
        <v>0.15</v>
      </c>
      <c r="R466" s="50">
        <v>0.16</v>
      </c>
      <c r="S466" s="50">
        <v>0.15</v>
      </c>
      <c r="T466" s="50">
        <v>0.15</v>
      </c>
      <c r="U466" s="49">
        <v>0.08</v>
      </c>
      <c r="V466" s="50">
        <v>0.24</v>
      </c>
      <c r="W466" s="49">
        <v>0.12</v>
      </c>
      <c r="X466" s="50">
        <v>0.15</v>
      </c>
      <c r="Y466" s="50">
        <v>0.17</v>
      </c>
      <c r="Z466" s="49">
        <v>0.13</v>
      </c>
      <c r="AA466" s="50">
        <v>0.16</v>
      </c>
      <c r="AB466" s="50">
        <v>0.17</v>
      </c>
      <c r="AC466" s="50">
        <v>0.17</v>
      </c>
      <c r="AD466" s="49">
        <v>0.24</v>
      </c>
      <c r="AE466" s="50">
        <v>0.1</v>
      </c>
      <c r="AF466" s="50">
        <v>0.08</v>
      </c>
      <c r="AG466" s="50">
        <v>0.09</v>
      </c>
      <c r="AH466" s="49">
        <v>0.21</v>
      </c>
      <c r="AI466" s="50">
        <v>0.15</v>
      </c>
      <c r="AJ466" s="50">
        <v>0.11</v>
      </c>
      <c r="AK466" s="49">
        <v>0.09</v>
      </c>
      <c r="AL466" s="50">
        <v>0.17</v>
      </c>
      <c r="AM466" s="50">
        <v>0.1</v>
      </c>
      <c r="AN466" s="50">
        <v>0.1</v>
      </c>
      <c r="AO466" s="49">
        <v>0.26</v>
      </c>
      <c r="AP466" s="50">
        <v>7.0000000000000007E-2</v>
      </c>
      <c r="AQ466" s="50">
        <v>0.16</v>
      </c>
      <c r="AR466" s="49">
        <v>0.03</v>
      </c>
      <c r="AS466" s="50">
        <v>0.11</v>
      </c>
      <c r="AT466" s="50">
        <v>0.06</v>
      </c>
      <c r="AU466" s="50">
        <v>0.28999999999999998</v>
      </c>
      <c r="AV466" s="50">
        <v>0.05</v>
      </c>
      <c r="AW466" s="49">
        <v>0.25</v>
      </c>
      <c r="AX466" s="50">
        <v>0.08</v>
      </c>
      <c r="AY466" s="49">
        <v>0.14000000000000001</v>
      </c>
      <c r="AZ466" s="50">
        <v>0.09</v>
      </c>
      <c r="BA466" s="49">
        <v>0.11</v>
      </c>
      <c r="BB466" s="50">
        <v>0.17</v>
      </c>
      <c r="BC466" s="50">
        <v>0.06</v>
      </c>
      <c r="BD466" s="49">
        <v>0.21</v>
      </c>
      <c r="BE466" s="50">
        <v>0.16</v>
      </c>
      <c r="BF466" s="51">
        <v>0.12</v>
      </c>
    </row>
    <row r="467" spans="1:58" ht="24.95" customHeight="1">
      <c r="A467" s="6"/>
      <c r="B467" s="15" t="s">
        <v>236</v>
      </c>
      <c r="C467" s="49">
        <v>0.64</v>
      </c>
      <c r="D467" s="49">
        <v>0.8</v>
      </c>
      <c r="E467" s="50">
        <v>0.74</v>
      </c>
      <c r="F467" s="50">
        <v>0.4</v>
      </c>
      <c r="G467" s="49">
        <v>0.57999999999999996</v>
      </c>
      <c r="H467" s="50">
        <v>0.68</v>
      </c>
      <c r="I467" s="49">
        <v>0.78</v>
      </c>
      <c r="J467" s="50">
        <v>0.72</v>
      </c>
      <c r="K467" s="50">
        <v>0.55000000000000004</v>
      </c>
      <c r="L467" s="50">
        <v>0.56000000000000005</v>
      </c>
      <c r="M467" s="49">
        <v>0.51</v>
      </c>
      <c r="N467" s="50">
        <v>0.88</v>
      </c>
      <c r="O467" s="49">
        <v>0.63</v>
      </c>
      <c r="P467" s="50">
        <v>0.68</v>
      </c>
      <c r="Q467" s="50">
        <v>0.6</v>
      </c>
      <c r="R467" s="50">
        <v>0.65</v>
      </c>
      <c r="S467" s="50">
        <v>0.65</v>
      </c>
      <c r="T467" s="50">
        <v>0.62</v>
      </c>
      <c r="U467" s="49">
        <v>0.82</v>
      </c>
      <c r="V467" s="50">
        <v>0.45</v>
      </c>
      <c r="W467" s="49">
        <v>0.69</v>
      </c>
      <c r="X467" s="50">
        <v>0.6</v>
      </c>
      <c r="Y467" s="50">
        <v>0.64</v>
      </c>
      <c r="Z467" s="49">
        <v>0.65</v>
      </c>
      <c r="AA467" s="50">
        <v>0.65</v>
      </c>
      <c r="AB467" s="50">
        <v>0.62</v>
      </c>
      <c r="AC467" s="50">
        <v>0.63</v>
      </c>
      <c r="AD467" s="49">
        <v>0.44</v>
      </c>
      <c r="AE467" s="50">
        <v>0.78</v>
      </c>
      <c r="AF467" s="50">
        <v>0.77</v>
      </c>
      <c r="AG467" s="50">
        <v>0.78</v>
      </c>
      <c r="AH467" s="49">
        <v>0.5</v>
      </c>
      <c r="AI467" s="50">
        <v>0.68</v>
      </c>
      <c r="AJ467" s="50">
        <v>0.72</v>
      </c>
      <c r="AK467" s="49">
        <v>0.77</v>
      </c>
      <c r="AL467" s="50">
        <v>0.65</v>
      </c>
      <c r="AM467" s="50">
        <v>0.77</v>
      </c>
      <c r="AN467" s="50">
        <v>0.77</v>
      </c>
      <c r="AO467" s="49">
        <v>0.46</v>
      </c>
      <c r="AP467" s="50">
        <v>0.82</v>
      </c>
      <c r="AQ467" s="50">
        <v>0.64</v>
      </c>
      <c r="AR467" s="49">
        <v>0.88</v>
      </c>
      <c r="AS467" s="50">
        <v>0.75</v>
      </c>
      <c r="AT467" s="50">
        <v>0.84</v>
      </c>
      <c r="AU467" s="50">
        <v>0.33</v>
      </c>
      <c r="AV467" s="50">
        <v>0.85</v>
      </c>
      <c r="AW467" s="49">
        <v>0.45</v>
      </c>
      <c r="AX467" s="50">
        <v>0.78</v>
      </c>
      <c r="AY467" s="49">
        <v>0.67</v>
      </c>
      <c r="AZ467" s="50">
        <v>0.8</v>
      </c>
      <c r="BA467" s="49">
        <v>0.76</v>
      </c>
      <c r="BB467" s="50">
        <v>0.6</v>
      </c>
      <c r="BC467" s="50">
        <v>0.85</v>
      </c>
      <c r="BD467" s="49">
        <v>0.49</v>
      </c>
      <c r="BE467" s="50">
        <v>0.61</v>
      </c>
      <c r="BF467" s="51">
        <v>0.74</v>
      </c>
    </row>
    <row r="468" spans="1:58" ht="24.95" customHeight="1">
      <c r="A468" s="6"/>
      <c r="B468" s="15" t="s">
        <v>237</v>
      </c>
      <c r="C468" s="32">
        <v>0.5</v>
      </c>
      <c r="D468" s="32">
        <v>0.64</v>
      </c>
      <c r="E468" s="31">
        <v>0.5</v>
      </c>
      <c r="F468" s="31">
        <v>0.34</v>
      </c>
      <c r="G468" s="32">
        <v>0.47</v>
      </c>
      <c r="H468" s="31">
        <v>0.52</v>
      </c>
      <c r="I468" s="32">
        <v>0.53</v>
      </c>
      <c r="J468" s="31">
        <v>0.54</v>
      </c>
      <c r="K468" s="31">
        <v>0.46</v>
      </c>
      <c r="L468" s="31">
        <v>0.47</v>
      </c>
      <c r="M468" s="32">
        <v>0.4</v>
      </c>
      <c r="N468" s="31">
        <v>0.69</v>
      </c>
      <c r="O468" s="32">
        <v>0.52</v>
      </c>
      <c r="P468" s="31">
        <v>0.55000000000000004</v>
      </c>
      <c r="Q468" s="31">
        <v>0.43</v>
      </c>
      <c r="R468" s="31">
        <v>0.44</v>
      </c>
      <c r="S468" s="31">
        <v>0.54</v>
      </c>
      <c r="T468" s="31">
        <v>0.44</v>
      </c>
      <c r="U468" s="32">
        <v>0.63</v>
      </c>
      <c r="V468" s="31">
        <v>0.36</v>
      </c>
      <c r="W468" s="32">
        <v>0.56999999999999995</v>
      </c>
      <c r="X468" s="31">
        <v>0.44</v>
      </c>
      <c r="Y468" s="31">
        <v>0.49</v>
      </c>
      <c r="Z468" s="32">
        <v>0.49</v>
      </c>
      <c r="AA468" s="31">
        <v>0.6</v>
      </c>
      <c r="AB468" s="31">
        <v>0.48</v>
      </c>
      <c r="AC468" s="31">
        <v>0.43</v>
      </c>
      <c r="AD468" s="32">
        <v>0.32</v>
      </c>
      <c r="AE468" s="31">
        <v>0.55000000000000004</v>
      </c>
      <c r="AF468" s="31">
        <v>0.66</v>
      </c>
      <c r="AG468" s="31">
        <v>0.61</v>
      </c>
      <c r="AH468" s="32">
        <v>0.47</v>
      </c>
      <c r="AI468" s="31">
        <v>0.42</v>
      </c>
      <c r="AJ468" s="31">
        <v>0.56999999999999995</v>
      </c>
      <c r="AK468" s="32">
        <v>0.59</v>
      </c>
      <c r="AL468" s="31">
        <v>0.44</v>
      </c>
      <c r="AM468" s="31">
        <v>0.64</v>
      </c>
      <c r="AN468" s="31">
        <v>0.57999999999999996</v>
      </c>
      <c r="AO468" s="32">
        <v>0.33</v>
      </c>
      <c r="AP468" s="31">
        <v>0.69</v>
      </c>
      <c r="AQ468" s="31">
        <v>0.46</v>
      </c>
      <c r="AR468" s="32">
        <v>0.71</v>
      </c>
      <c r="AS468" s="31">
        <v>0.49</v>
      </c>
      <c r="AT468" s="31">
        <v>0.64</v>
      </c>
      <c r="AU468" s="31">
        <v>0.26</v>
      </c>
      <c r="AV468" s="31">
        <v>0.62</v>
      </c>
      <c r="AW468" s="32">
        <v>0.36</v>
      </c>
      <c r="AX468" s="31">
        <v>0.56000000000000005</v>
      </c>
      <c r="AY468" s="32">
        <v>0.53</v>
      </c>
      <c r="AZ468" s="31">
        <v>0.57999999999999996</v>
      </c>
      <c r="BA468" s="32">
        <v>0.61</v>
      </c>
      <c r="BB468" s="31">
        <v>0.46</v>
      </c>
      <c r="BC468" s="31">
        <v>0.69</v>
      </c>
      <c r="BD468" s="32">
        <v>0.38</v>
      </c>
      <c r="BE468" s="31">
        <v>0.45</v>
      </c>
      <c r="BF468" s="34">
        <v>0.6</v>
      </c>
    </row>
    <row r="469" spans="1:58" ht="24.95" customHeight="1">
      <c r="A469" s="6"/>
      <c r="B469" s="15" t="s">
        <v>238</v>
      </c>
      <c r="C469" s="32">
        <v>0.28999999999999998</v>
      </c>
      <c r="D469" s="32">
        <v>0.24</v>
      </c>
      <c r="E469" s="31">
        <v>0.36</v>
      </c>
      <c r="F469" s="31">
        <v>0.32</v>
      </c>
      <c r="G469" s="32">
        <v>0.28999999999999998</v>
      </c>
      <c r="H469" s="31">
        <v>0.28999999999999998</v>
      </c>
      <c r="I469" s="32">
        <v>0.31</v>
      </c>
      <c r="J469" s="31">
        <v>0.28000000000000003</v>
      </c>
      <c r="K469" s="31">
        <v>0.28999999999999998</v>
      </c>
      <c r="L469" s="31">
        <v>0.3</v>
      </c>
      <c r="M469" s="32">
        <v>0.32</v>
      </c>
      <c r="N469" s="31">
        <v>0.24</v>
      </c>
      <c r="O469" s="32">
        <v>0.27</v>
      </c>
      <c r="P469" s="31">
        <v>0.26</v>
      </c>
      <c r="Q469" s="31">
        <v>0.32</v>
      </c>
      <c r="R469" s="31">
        <v>0.37</v>
      </c>
      <c r="S469" s="31">
        <v>0.27</v>
      </c>
      <c r="T469" s="31">
        <v>0.34</v>
      </c>
      <c r="U469" s="32">
        <v>0.26</v>
      </c>
      <c r="V469" s="31">
        <v>0.33</v>
      </c>
      <c r="W469" s="32">
        <v>0.24</v>
      </c>
      <c r="X469" s="31">
        <v>0.31</v>
      </c>
      <c r="Y469" s="31">
        <v>0.31</v>
      </c>
      <c r="Z469" s="32">
        <v>0.28999999999999998</v>
      </c>
      <c r="AA469" s="31">
        <v>0.21</v>
      </c>
      <c r="AB469" s="31">
        <v>0.32</v>
      </c>
      <c r="AC469" s="31">
        <v>0.37</v>
      </c>
      <c r="AD469" s="32">
        <v>0.36</v>
      </c>
      <c r="AE469" s="31">
        <v>0.33</v>
      </c>
      <c r="AF469" s="31">
        <v>0.19</v>
      </c>
      <c r="AG469" s="31">
        <v>0.26</v>
      </c>
      <c r="AH469" s="32">
        <v>0.25</v>
      </c>
      <c r="AI469" s="31">
        <v>0.4</v>
      </c>
      <c r="AJ469" s="31">
        <v>0.26</v>
      </c>
      <c r="AK469" s="32">
        <v>0.26</v>
      </c>
      <c r="AL469" s="31">
        <v>0.38</v>
      </c>
      <c r="AM469" s="31">
        <v>0.23</v>
      </c>
      <c r="AN469" s="31">
        <v>0.28999999999999998</v>
      </c>
      <c r="AO469" s="32">
        <v>0.39</v>
      </c>
      <c r="AP469" s="31">
        <v>0.2</v>
      </c>
      <c r="AQ469" s="31">
        <v>0.34</v>
      </c>
      <c r="AR469" s="32">
        <v>0.2</v>
      </c>
      <c r="AS469" s="31">
        <v>0.37</v>
      </c>
      <c r="AT469" s="31">
        <v>0.26</v>
      </c>
      <c r="AU469" s="31">
        <v>0.37</v>
      </c>
      <c r="AV469" s="31">
        <v>0.28000000000000003</v>
      </c>
      <c r="AW469" s="32">
        <v>0.33</v>
      </c>
      <c r="AX469" s="31">
        <v>0.3</v>
      </c>
      <c r="AY469" s="32">
        <v>0.28000000000000003</v>
      </c>
      <c r="AZ469" s="31">
        <v>0.3</v>
      </c>
      <c r="BA469" s="32">
        <v>0.26</v>
      </c>
      <c r="BB469" s="31">
        <v>0.3</v>
      </c>
      <c r="BC469" s="31">
        <v>0.22</v>
      </c>
      <c r="BD469" s="32">
        <v>0.32</v>
      </c>
      <c r="BE469" s="31">
        <v>0.32</v>
      </c>
      <c r="BF469" s="34">
        <v>0.25</v>
      </c>
    </row>
    <row r="470" spans="1:58" ht="24.95" customHeight="1">
      <c r="A470" s="6"/>
      <c r="B470" s="15" t="s">
        <v>239</v>
      </c>
      <c r="C470" s="32">
        <v>0.08</v>
      </c>
      <c r="D470" s="32">
        <v>0.05</v>
      </c>
      <c r="E470" s="31">
        <v>0.05</v>
      </c>
      <c r="F470" s="31">
        <v>0.14000000000000001</v>
      </c>
      <c r="G470" s="32">
        <v>0.1</v>
      </c>
      <c r="H470" s="31">
        <v>7.0000000000000007E-2</v>
      </c>
      <c r="I470" s="32">
        <v>0.04</v>
      </c>
      <c r="J470" s="31">
        <v>0.08</v>
      </c>
      <c r="K470" s="31">
        <v>0.1</v>
      </c>
      <c r="L470" s="31">
        <v>0.1</v>
      </c>
      <c r="M470" s="32">
        <v>0.12</v>
      </c>
      <c r="N470" s="31">
        <v>0.02</v>
      </c>
      <c r="O470" s="32">
        <v>0.08</v>
      </c>
      <c r="P470" s="31">
        <v>0.05</v>
      </c>
      <c r="Q470" s="31">
        <v>0.09</v>
      </c>
      <c r="R470" s="31">
        <v>0.13</v>
      </c>
      <c r="S470" s="31">
        <v>0.06</v>
      </c>
      <c r="T470" s="31">
        <v>0.11</v>
      </c>
      <c r="U470" s="32">
        <v>0.05</v>
      </c>
      <c r="V470" s="31">
        <v>0.14000000000000001</v>
      </c>
      <c r="W470" s="32">
        <v>0.06</v>
      </c>
      <c r="X470" s="31">
        <v>0.1</v>
      </c>
      <c r="Y470" s="31">
        <v>0.08</v>
      </c>
      <c r="Z470" s="32">
        <v>0.08</v>
      </c>
      <c r="AA470" s="31">
        <v>0.1</v>
      </c>
      <c r="AB470" s="31">
        <v>0.06</v>
      </c>
      <c r="AC470" s="31">
        <v>0.09</v>
      </c>
      <c r="AD470" s="32">
        <v>0.13</v>
      </c>
      <c r="AE470" s="31">
        <v>7.0000000000000007E-2</v>
      </c>
      <c r="AF470" s="31">
        <v>0.04</v>
      </c>
      <c r="AG470" s="31">
        <v>0.05</v>
      </c>
      <c r="AH470" s="32">
        <v>0.13</v>
      </c>
      <c r="AI470" s="31">
        <v>7.0000000000000007E-2</v>
      </c>
      <c r="AJ470" s="31">
        <v>0.05</v>
      </c>
      <c r="AK470" s="32">
        <v>0.04</v>
      </c>
      <c r="AL470" s="31">
        <v>0.11</v>
      </c>
      <c r="AM470" s="31">
        <v>0.05</v>
      </c>
      <c r="AN470" s="31">
        <v>7.0000000000000007E-2</v>
      </c>
      <c r="AO470" s="32">
        <v>0.17</v>
      </c>
      <c r="AP470" s="31">
        <v>0.04</v>
      </c>
      <c r="AQ470" s="31">
        <v>0.09</v>
      </c>
      <c r="AR470" s="32">
        <v>0.02</v>
      </c>
      <c r="AS470" s="31">
        <v>0.05</v>
      </c>
      <c r="AT470" s="31">
        <v>0.03</v>
      </c>
      <c r="AU470" s="31">
        <v>0.16</v>
      </c>
      <c r="AV470" s="31">
        <v>0.04</v>
      </c>
      <c r="AW470" s="32">
        <v>0.13</v>
      </c>
      <c r="AX470" s="31">
        <v>0.05</v>
      </c>
      <c r="AY470" s="32">
        <v>0.08</v>
      </c>
      <c r="AZ470" s="31">
        <v>7.0000000000000007E-2</v>
      </c>
      <c r="BA470" s="32">
        <v>7.0000000000000007E-2</v>
      </c>
      <c r="BB470" s="31">
        <v>0.09</v>
      </c>
      <c r="BC470" s="31">
        <v>0.03</v>
      </c>
      <c r="BD470" s="32">
        <v>0.11</v>
      </c>
      <c r="BE470" s="31">
        <v>0.08</v>
      </c>
      <c r="BF470" s="34">
        <v>7.0000000000000007E-2</v>
      </c>
    </row>
    <row r="471" spans="1:58" ht="24.95" customHeight="1">
      <c r="A471" s="6"/>
      <c r="B471" s="15" t="s">
        <v>240</v>
      </c>
      <c r="C471" s="32">
        <v>7.0000000000000007E-2</v>
      </c>
      <c r="D471" s="32">
        <v>0.02</v>
      </c>
      <c r="E471" s="31">
        <v>7.0000000000000007E-2</v>
      </c>
      <c r="F471" s="31">
        <v>0.12</v>
      </c>
      <c r="G471" s="32">
        <v>0.08</v>
      </c>
      <c r="H471" s="31">
        <v>0.06</v>
      </c>
      <c r="I471" s="32">
        <v>0.02</v>
      </c>
      <c r="J471" s="31">
        <v>0.03</v>
      </c>
      <c r="K471" s="31">
        <v>0.11</v>
      </c>
      <c r="L471" s="31">
        <v>0.11</v>
      </c>
      <c r="M471" s="32">
        <v>0.09</v>
      </c>
      <c r="N471" s="31">
        <v>0.03</v>
      </c>
      <c r="O471" s="32">
        <v>0.09</v>
      </c>
      <c r="P471" s="31">
        <v>0.08</v>
      </c>
      <c r="Q471" s="31">
        <v>0.06</v>
      </c>
      <c r="R471" s="31">
        <v>0.03</v>
      </c>
      <c r="S471" s="31">
        <v>0.08</v>
      </c>
      <c r="T471" s="31">
        <v>0.05</v>
      </c>
      <c r="U471" s="32">
        <v>0.03</v>
      </c>
      <c r="V471" s="31">
        <v>0.1</v>
      </c>
      <c r="W471" s="32">
        <v>0.06</v>
      </c>
      <c r="X471" s="31">
        <v>0.05</v>
      </c>
      <c r="Y471" s="31">
        <v>0.09</v>
      </c>
      <c r="Z471" s="32">
        <v>0.05</v>
      </c>
      <c r="AA471" s="31">
        <v>0.05</v>
      </c>
      <c r="AB471" s="31">
        <v>0.11</v>
      </c>
      <c r="AC471" s="31">
        <v>0.08</v>
      </c>
      <c r="AD471" s="32">
        <v>0.12</v>
      </c>
      <c r="AE471" s="31">
        <v>0.03</v>
      </c>
      <c r="AF471" s="31">
        <v>0.04</v>
      </c>
      <c r="AG471" s="31">
        <v>0.04</v>
      </c>
      <c r="AH471" s="32">
        <v>0.09</v>
      </c>
      <c r="AI471" s="31">
        <v>7.0000000000000007E-2</v>
      </c>
      <c r="AJ471" s="31">
        <v>0.06</v>
      </c>
      <c r="AK471" s="32">
        <v>0.05</v>
      </c>
      <c r="AL471" s="31">
        <v>0.06</v>
      </c>
      <c r="AM471" s="31">
        <v>0.05</v>
      </c>
      <c r="AN471" s="31">
        <v>0.04</v>
      </c>
      <c r="AO471" s="32">
        <v>0.09</v>
      </c>
      <c r="AP471" s="31">
        <v>0.03</v>
      </c>
      <c r="AQ471" s="31">
        <v>7.0000000000000007E-2</v>
      </c>
      <c r="AR471" s="32">
        <v>0.01</v>
      </c>
      <c r="AS471" s="31">
        <v>0.05</v>
      </c>
      <c r="AT471" s="31">
        <v>0.03</v>
      </c>
      <c r="AU471" s="31">
        <v>0.13</v>
      </c>
      <c r="AV471" s="31">
        <v>0.01</v>
      </c>
      <c r="AW471" s="32">
        <v>0.12</v>
      </c>
      <c r="AX471" s="31">
        <v>0.03</v>
      </c>
      <c r="AY471" s="32">
        <v>7.0000000000000007E-2</v>
      </c>
      <c r="AZ471" s="31">
        <v>0.02</v>
      </c>
      <c r="BA471" s="32">
        <v>0.03</v>
      </c>
      <c r="BB471" s="31">
        <v>0.08</v>
      </c>
      <c r="BC471" s="31">
        <v>0.03</v>
      </c>
      <c r="BD471" s="32">
        <v>0.1</v>
      </c>
      <c r="BE471" s="31">
        <v>0.08</v>
      </c>
      <c r="BF471" s="34">
        <v>0.05</v>
      </c>
    </row>
    <row r="472" spans="1:58" ht="24.95" customHeight="1">
      <c r="A472" s="8"/>
      <c r="B472" s="15" t="s">
        <v>157</v>
      </c>
      <c r="C472" s="39">
        <v>0.06</v>
      </c>
      <c r="D472" s="39">
        <v>0.05</v>
      </c>
      <c r="E472" s="35">
        <v>0.03</v>
      </c>
      <c r="F472" s="35">
        <v>0.08</v>
      </c>
      <c r="G472" s="39">
        <v>0.06</v>
      </c>
      <c r="H472" s="35">
        <v>0.05</v>
      </c>
      <c r="I472" s="39">
        <v>0.1</v>
      </c>
      <c r="J472" s="35">
        <v>0.08</v>
      </c>
      <c r="K472" s="35">
        <v>0.05</v>
      </c>
      <c r="L472" s="35">
        <v>0.02</v>
      </c>
      <c r="M472" s="39">
        <v>0.06</v>
      </c>
      <c r="N472" s="35">
        <v>0.02</v>
      </c>
      <c r="O472" s="39">
        <v>0.05</v>
      </c>
      <c r="P472" s="35">
        <v>0.05</v>
      </c>
      <c r="Q472" s="35">
        <v>0.1</v>
      </c>
      <c r="R472" s="35">
        <v>0.03</v>
      </c>
      <c r="S472" s="35">
        <v>0.05</v>
      </c>
      <c r="T472" s="35">
        <v>7.0000000000000007E-2</v>
      </c>
      <c r="U472" s="39">
        <v>0.03</v>
      </c>
      <c r="V472" s="35">
        <v>0.06</v>
      </c>
      <c r="W472" s="39">
        <v>7.0000000000000007E-2</v>
      </c>
      <c r="X472" s="35">
        <v>0.09</v>
      </c>
      <c r="Y472" s="35">
        <v>0.03</v>
      </c>
      <c r="Z472" s="39">
        <v>0.09</v>
      </c>
      <c r="AA472" s="35">
        <v>0.03</v>
      </c>
      <c r="AB472" s="35">
        <v>0.04</v>
      </c>
      <c r="AC472" s="35">
        <v>0.03</v>
      </c>
      <c r="AD472" s="39">
        <v>7.0000000000000007E-2</v>
      </c>
      <c r="AE472" s="35">
        <v>0.02</v>
      </c>
      <c r="AF472" s="35">
        <v>0.06</v>
      </c>
      <c r="AG472" s="35">
        <v>0.04</v>
      </c>
      <c r="AH472" s="39">
        <v>7.0000000000000007E-2</v>
      </c>
      <c r="AI472" s="35">
        <v>0.03</v>
      </c>
      <c r="AJ472" s="35">
        <v>0.06</v>
      </c>
      <c r="AK472" s="39">
        <v>0.06</v>
      </c>
      <c r="AL472" s="35">
        <v>0.01</v>
      </c>
      <c r="AM472" s="35">
        <v>0.03</v>
      </c>
      <c r="AN472" s="35">
        <v>0.02</v>
      </c>
      <c r="AO472" s="39">
        <v>0.02</v>
      </c>
      <c r="AP472" s="35">
        <v>0.04</v>
      </c>
      <c r="AQ472" s="35">
        <v>0.04</v>
      </c>
      <c r="AR472" s="39">
        <v>0.06</v>
      </c>
      <c r="AS472" s="35">
        <v>0.03</v>
      </c>
      <c r="AT472" s="35">
        <v>0.05</v>
      </c>
      <c r="AU472" s="35">
        <v>0.08</v>
      </c>
      <c r="AV472" s="35">
        <v>0.06</v>
      </c>
      <c r="AW472" s="39">
        <v>0.06</v>
      </c>
      <c r="AX472" s="35">
        <v>0.06</v>
      </c>
      <c r="AY472" s="39">
        <v>0.05</v>
      </c>
      <c r="AZ472" s="35">
        <v>0.03</v>
      </c>
      <c r="BA472" s="39">
        <v>0.03</v>
      </c>
      <c r="BB472" s="35">
        <v>7.0000000000000007E-2</v>
      </c>
      <c r="BC472" s="35">
        <v>0.03</v>
      </c>
      <c r="BD472" s="39">
        <v>0.09</v>
      </c>
      <c r="BE472" s="35">
        <v>7.0000000000000007E-2</v>
      </c>
      <c r="BF472" s="38">
        <v>0.03</v>
      </c>
    </row>
    <row r="474" spans="1:58" ht="24.95" customHeight="1">
      <c r="A474" s="1"/>
      <c r="B474" s="1" t="s">
        <v>46</v>
      </c>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row>
    <row r="475" spans="1:58" ht="24.9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row>
    <row r="476" spans="1:58" ht="24.95" customHeight="1">
      <c r="A476" s="2" t="s">
        <v>75</v>
      </c>
      <c r="B476" s="3"/>
      <c r="C476" s="69" t="s">
        <v>74</v>
      </c>
      <c r="D476" s="66" t="s">
        <v>76</v>
      </c>
      <c r="E476" s="68"/>
      <c r="F476" s="67"/>
      <c r="G476" s="66" t="s">
        <v>77</v>
      </c>
      <c r="H476" s="67"/>
      <c r="I476" s="66" t="s">
        <v>78</v>
      </c>
      <c r="J476" s="68"/>
      <c r="K476" s="68"/>
      <c r="L476" s="67"/>
      <c r="M476" s="66" t="s">
        <v>79</v>
      </c>
      <c r="N476" s="67"/>
      <c r="O476" s="66" t="s">
        <v>80</v>
      </c>
      <c r="P476" s="68"/>
      <c r="Q476" s="68"/>
      <c r="R476" s="68"/>
      <c r="S476" s="68"/>
      <c r="T476" s="67"/>
      <c r="U476" s="66" t="s">
        <v>81</v>
      </c>
      <c r="V476" s="67"/>
      <c r="W476" s="66" t="s">
        <v>82</v>
      </c>
      <c r="X476" s="68"/>
      <c r="Y476" s="67"/>
      <c r="Z476" s="66" t="s">
        <v>83</v>
      </c>
      <c r="AA476" s="68"/>
      <c r="AB476" s="68"/>
      <c r="AC476" s="67"/>
      <c r="AD476" s="66" t="s">
        <v>84</v>
      </c>
      <c r="AE476" s="68"/>
      <c r="AF476" s="68"/>
      <c r="AG476" s="67"/>
      <c r="AH476" s="66" t="s">
        <v>85</v>
      </c>
      <c r="AI476" s="68"/>
      <c r="AJ476" s="67"/>
      <c r="AK476" s="66" t="s">
        <v>86</v>
      </c>
      <c r="AL476" s="68"/>
      <c r="AM476" s="68"/>
      <c r="AN476" s="67"/>
      <c r="AO476" s="66" t="s">
        <v>87</v>
      </c>
      <c r="AP476" s="68"/>
      <c r="AQ476" s="67"/>
      <c r="AR476" s="66" t="s">
        <v>88</v>
      </c>
      <c r="AS476" s="68"/>
      <c r="AT476" s="68"/>
      <c r="AU476" s="67"/>
      <c r="AV476" s="65" t="s">
        <v>89</v>
      </c>
      <c r="AW476" s="66" t="s">
        <v>90</v>
      </c>
      <c r="AX476" s="67"/>
      <c r="AY476" s="66" t="s">
        <v>91</v>
      </c>
      <c r="AZ476" s="67"/>
      <c r="BA476" s="66" t="s">
        <v>92</v>
      </c>
      <c r="BB476" s="68"/>
      <c r="BC476" s="67"/>
      <c r="BD476" s="66" t="s">
        <v>93</v>
      </c>
      <c r="BE476" s="68"/>
      <c r="BF476" s="67"/>
    </row>
    <row r="477" spans="1:58" ht="24.95" customHeight="1">
      <c r="A477" s="5"/>
      <c r="B477" s="4"/>
      <c r="C477" s="11" t="s">
        <v>94</v>
      </c>
      <c r="D477" s="11" t="s">
        <v>95</v>
      </c>
      <c r="E477" s="10" t="s">
        <v>96</v>
      </c>
      <c r="F477" s="10" t="s">
        <v>97</v>
      </c>
      <c r="G477" s="11" t="s">
        <v>98</v>
      </c>
      <c r="H477" s="10" t="s">
        <v>99</v>
      </c>
      <c r="I477" s="11" t="s">
        <v>100</v>
      </c>
      <c r="J477" s="10" t="s">
        <v>101</v>
      </c>
      <c r="K477" s="10" t="s">
        <v>102</v>
      </c>
      <c r="L477" s="10" t="s">
        <v>103</v>
      </c>
      <c r="M477" s="11" t="s">
        <v>104</v>
      </c>
      <c r="N477" s="10" t="s">
        <v>105</v>
      </c>
      <c r="O477" s="11" t="s">
        <v>106</v>
      </c>
      <c r="P477" s="10" t="s">
        <v>107</v>
      </c>
      <c r="Q477" s="10" t="s">
        <v>108</v>
      </c>
      <c r="R477" s="10" t="s">
        <v>109</v>
      </c>
      <c r="S477" s="10" t="s">
        <v>110</v>
      </c>
      <c r="T477" s="10" t="s">
        <v>111</v>
      </c>
      <c r="U477" s="11" t="s">
        <v>112</v>
      </c>
      <c r="V477" s="10" t="s">
        <v>113</v>
      </c>
      <c r="W477" s="11" t="s">
        <v>114</v>
      </c>
      <c r="X477" s="10" t="s">
        <v>115</v>
      </c>
      <c r="Y477" s="10" t="s">
        <v>116</v>
      </c>
      <c r="Z477" s="11" t="s">
        <v>117</v>
      </c>
      <c r="AA477" s="10" t="s">
        <v>118</v>
      </c>
      <c r="AB477" s="10" t="s">
        <v>119</v>
      </c>
      <c r="AC477" s="10" t="s">
        <v>120</v>
      </c>
      <c r="AD477" s="11" t="s">
        <v>121</v>
      </c>
      <c r="AE477" s="10" t="s">
        <v>122</v>
      </c>
      <c r="AF477" s="10" t="s">
        <v>123</v>
      </c>
      <c r="AG477" s="10" t="s">
        <v>124</v>
      </c>
      <c r="AH477" s="11" t="s">
        <v>125</v>
      </c>
      <c r="AI477" s="10" t="s">
        <v>126</v>
      </c>
      <c r="AJ477" s="10" t="s">
        <v>127</v>
      </c>
      <c r="AK477" s="11" t="s">
        <v>128</v>
      </c>
      <c r="AL477" s="10" t="s">
        <v>129</v>
      </c>
      <c r="AM477" s="10" t="s">
        <v>130</v>
      </c>
      <c r="AN477" s="10" t="s">
        <v>131</v>
      </c>
      <c r="AO477" s="11" t="s">
        <v>132</v>
      </c>
      <c r="AP477" s="10" t="s">
        <v>133</v>
      </c>
      <c r="AQ477" s="10" t="s">
        <v>134</v>
      </c>
      <c r="AR477" s="11" t="s">
        <v>135</v>
      </c>
      <c r="AS477" s="10" t="s">
        <v>136</v>
      </c>
      <c r="AT477" s="10" t="s">
        <v>137</v>
      </c>
      <c r="AU477" s="10" t="s">
        <v>138</v>
      </c>
      <c r="AV477" s="10" t="s">
        <v>139</v>
      </c>
      <c r="AW477" s="11" t="s">
        <v>140</v>
      </c>
      <c r="AX477" s="10" t="s">
        <v>141</v>
      </c>
      <c r="AY477" s="11" t="s">
        <v>142</v>
      </c>
      <c r="AZ477" s="10" t="s">
        <v>143</v>
      </c>
      <c r="BA477" s="11" t="s">
        <v>144</v>
      </c>
      <c r="BB477" s="10" t="s">
        <v>145</v>
      </c>
      <c r="BC477" s="10" t="s">
        <v>146</v>
      </c>
      <c r="BD477" s="11" t="s">
        <v>147</v>
      </c>
      <c r="BE477" s="10" t="s">
        <v>148</v>
      </c>
      <c r="BF477" s="12" t="s">
        <v>149</v>
      </c>
    </row>
    <row r="478" spans="1:58" ht="24.95" customHeight="1">
      <c r="A478" s="7" t="s">
        <v>46</v>
      </c>
      <c r="B478" s="15" t="s">
        <v>150</v>
      </c>
      <c r="C478" s="17">
        <v>602</v>
      </c>
      <c r="D478" s="17">
        <v>217</v>
      </c>
      <c r="E478" s="16">
        <v>131</v>
      </c>
      <c r="F478" s="16">
        <v>229</v>
      </c>
      <c r="G478" s="17">
        <v>271</v>
      </c>
      <c r="H478" s="16">
        <v>326</v>
      </c>
      <c r="I478" s="17">
        <v>119</v>
      </c>
      <c r="J478" s="16">
        <v>158</v>
      </c>
      <c r="K478" s="16">
        <v>157</v>
      </c>
      <c r="L478" s="16">
        <v>168</v>
      </c>
      <c r="M478" s="17">
        <v>361</v>
      </c>
      <c r="N478" s="16">
        <v>186</v>
      </c>
      <c r="O478" s="17">
        <v>163</v>
      </c>
      <c r="P478" s="16">
        <v>187</v>
      </c>
      <c r="Q478" s="16">
        <v>150</v>
      </c>
      <c r="R478" s="16">
        <v>99</v>
      </c>
      <c r="S478" s="16">
        <v>349</v>
      </c>
      <c r="T478" s="16">
        <v>250</v>
      </c>
      <c r="U478" s="17">
        <v>258</v>
      </c>
      <c r="V478" s="16">
        <v>265</v>
      </c>
      <c r="W478" s="17">
        <v>151</v>
      </c>
      <c r="X478" s="16">
        <v>183</v>
      </c>
      <c r="Y478" s="16">
        <v>268</v>
      </c>
      <c r="Z478" s="17">
        <v>286</v>
      </c>
      <c r="AA478" s="16">
        <v>102</v>
      </c>
      <c r="AB478" s="16">
        <v>125</v>
      </c>
      <c r="AC478" s="16">
        <v>90</v>
      </c>
      <c r="AD478" s="17">
        <v>239</v>
      </c>
      <c r="AE478" s="16">
        <v>160</v>
      </c>
      <c r="AF478" s="16">
        <v>194</v>
      </c>
      <c r="AG478" s="16">
        <v>353</v>
      </c>
      <c r="AH478" s="17">
        <v>171</v>
      </c>
      <c r="AI478" s="16">
        <v>161</v>
      </c>
      <c r="AJ478" s="16">
        <v>256</v>
      </c>
      <c r="AK478" s="17">
        <v>423</v>
      </c>
      <c r="AL478" s="16">
        <v>177</v>
      </c>
      <c r="AM478" s="16">
        <v>235</v>
      </c>
      <c r="AN478" s="16">
        <v>385</v>
      </c>
      <c r="AO478" s="17">
        <v>102</v>
      </c>
      <c r="AP478" s="16">
        <v>190</v>
      </c>
      <c r="AQ478" s="16">
        <v>258</v>
      </c>
      <c r="AR478" s="17">
        <v>253</v>
      </c>
      <c r="AS478" s="16">
        <v>126</v>
      </c>
      <c r="AT478" s="16">
        <v>379</v>
      </c>
      <c r="AU478" s="16">
        <v>179</v>
      </c>
      <c r="AV478" s="16">
        <v>270</v>
      </c>
      <c r="AW478" s="17">
        <v>220</v>
      </c>
      <c r="AX478" s="16">
        <v>316</v>
      </c>
      <c r="AY478" s="17">
        <v>495</v>
      </c>
      <c r="AZ478" s="16">
        <v>177</v>
      </c>
      <c r="BA478" s="17">
        <v>144</v>
      </c>
      <c r="BB478" s="16">
        <v>451</v>
      </c>
      <c r="BC478" s="16">
        <v>48</v>
      </c>
      <c r="BD478" s="17">
        <v>138</v>
      </c>
      <c r="BE478" s="16">
        <v>211</v>
      </c>
      <c r="BF478" s="18">
        <v>235</v>
      </c>
    </row>
    <row r="479" spans="1:58" ht="24.95" customHeight="1">
      <c r="A479" s="6"/>
      <c r="B479" s="15"/>
      <c r="C479" s="23"/>
      <c r="D479" s="23"/>
      <c r="E479" s="22"/>
      <c r="F479" s="22"/>
      <c r="G479" s="23"/>
      <c r="H479" s="22"/>
      <c r="I479" s="23"/>
      <c r="J479" s="22"/>
      <c r="K479" s="22"/>
      <c r="L479" s="22"/>
      <c r="M479" s="23"/>
      <c r="N479" s="22"/>
      <c r="O479" s="23"/>
      <c r="P479" s="22"/>
      <c r="Q479" s="22"/>
      <c r="R479" s="22"/>
      <c r="S479" s="22"/>
      <c r="T479" s="22"/>
      <c r="U479" s="23"/>
      <c r="V479" s="22"/>
      <c r="W479" s="23"/>
      <c r="X479" s="22"/>
      <c r="Y479" s="22"/>
      <c r="Z479" s="23"/>
      <c r="AA479" s="22"/>
      <c r="AB479" s="22"/>
      <c r="AC479" s="22"/>
      <c r="AD479" s="23"/>
      <c r="AE479" s="22"/>
      <c r="AF479" s="22"/>
      <c r="AG479" s="22"/>
      <c r="AH479" s="23"/>
      <c r="AI479" s="22"/>
      <c r="AJ479" s="22"/>
      <c r="AK479" s="23"/>
      <c r="AL479" s="22"/>
      <c r="AM479" s="22"/>
      <c r="AN479" s="22"/>
      <c r="AO479" s="23"/>
      <c r="AP479" s="22"/>
      <c r="AQ479" s="22"/>
      <c r="AR479" s="23"/>
      <c r="AS479" s="22"/>
      <c r="AT479" s="22"/>
      <c r="AU479" s="22"/>
      <c r="AV479" s="22"/>
      <c r="AW479" s="23"/>
      <c r="AX479" s="22"/>
      <c r="AY479" s="23"/>
      <c r="AZ479" s="22"/>
      <c r="BA479" s="23"/>
      <c r="BB479" s="22"/>
      <c r="BC479" s="22"/>
      <c r="BD479" s="23"/>
      <c r="BE479" s="22"/>
      <c r="BF479" s="25"/>
    </row>
    <row r="480" spans="1:58" ht="24.95" customHeight="1">
      <c r="A480" s="6"/>
      <c r="B480" s="15" t="s">
        <v>234</v>
      </c>
      <c r="C480" s="49">
        <v>0.78</v>
      </c>
      <c r="D480" s="49">
        <v>0.93</v>
      </c>
      <c r="E480" s="50">
        <v>0.81</v>
      </c>
      <c r="F480" s="50">
        <v>0.62</v>
      </c>
      <c r="G480" s="49">
        <v>0.75</v>
      </c>
      <c r="H480" s="50">
        <v>0.81</v>
      </c>
      <c r="I480" s="49">
        <v>0.93</v>
      </c>
      <c r="J480" s="50">
        <v>0.83</v>
      </c>
      <c r="K480" s="50">
        <v>0.71</v>
      </c>
      <c r="L480" s="50">
        <v>0.71</v>
      </c>
      <c r="M480" s="49">
        <v>0.69</v>
      </c>
      <c r="N480" s="50">
        <v>0.95</v>
      </c>
      <c r="O480" s="49">
        <v>0.82</v>
      </c>
      <c r="P480" s="50">
        <v>0.82</v>
      </c>
      <c r="Q480" s="50">
        <v>0.72</v>
      </c>
      <c r="R480" s="50">
        <v>0.77</v>
      </c>
      <c r="S480" s="50">
        <v>0.82</v>
      </c>
      <c r="T480" s="50">
        <v>0.74</v>
      </c>
      <c r="U480" s="49">
        <v>0.93</v>
      </c>
      <c r="V480" s="50">
        <v>0.6</v>
      </c>
      <c r="W480" s="49">
        <v>0.87</v>
      </c>
      <c r="X480" s="50">
        <v>0.76</v>
      </c>
      <c r="Y480" s="50">
        <v>0.75</v>
      </c>
      <c r="Z480" s="49">
        <v>0.8</v>
      </c>
      <c r="AA480" s="50">
        <v>0.81</v>
      </c>
      <c r="AB480" s="50">
        <v>0.73</v>
      </c>
      <c r="AC480" s="50">
        <v>0.78</v>
      </c>
      <c r="AD480" s="49">
        <v>0.64</v>
      </c>
      <c r="AE480" s="50">
        <v>0.83</v>
      </c>
      <c r="AF480" s="50">
        <v>0.93</v>
      </c>
      <c r="AG480" s="50">
        <v>0.89</v>
      </c>
      <c r="AH480" s="49">
        <v>0.71</v>
      </c>
      <c r="AI480" s="50">
        <v>0.78</v>
      </c>
      <c r="AJ480" s="50">
        <v>0.83</v>
      </c>
      <c r="AK480" s="49">
        <v>0.88</v>
      </c>
      <c r="AL480" s="50">
        <v>0.79</v>
      </c>
      <c r="AM480" s="50">
        <v>0.87</v>
      </c>
      <c r="AN480" s="50">
        <v>0.86</v>
      </c>
      <c r="AO480" s="49">
        <v>0.64</v>
      </c>
      <c r="AP480" s="50">
        <v>0.89</v>
      </c>
      <c r="AQ480" s="50">
        <v>0.78</v>
      </c>
      <c r="AR480" s="49">
        <v>0.96</v>
      </c>
      <c r="AS480" s="50">
        <v>0.85</v>
      </c>
      <c r="AT480" s="50">
        <v>0.92</v>
      </c>
      <c r="AU480" s="50">
        <v>0.6</v>
      </c>
      <c r="AV480" s="50">
        <v>0.92</v>
      </c>
      <c r="AW480" s="49">
        <v>0.59</v>
      </c>
      <c r="AX480" s="50">
        <v>0.91</v>
      </c>
      <c r="AY480" s="49">
        <v>0.81</v>
      </c>
      <c r="AZ480" s="50">
        <v>0.93</v>
      </c>
      <c r="BA480" s="49">
        <v>0.77</v>
      </c>
      <c r="BB480" s="50">
        <v>0.79</v>
      </c>
      <c r="BC480" s="50">
        <v>0.83</v>
      </c>
      <c r="BD480" s="49">
        <v>0.71</v>
      </c>
      <c r="BE480" s="50">
        <v>0.74</v>
      </c>
      <c r="BF480" s="51">
        <v>0.87</v>
      </c>
    </row>
    <row r="481" spans="1:58" ht="24.95" customHeight="1">
      <c r="A481" s="6"/>
      <c r="B481" s="15" t="s">
        <v>235</v>
      </c>
      <c r="C481" s="49">
        <v>0.19</v>
      </c>
      <c r="D481" s="49">
        <v>0.05</v>
      </c>
      <c r="E481" s="50">
        <v>0.16</v>
      </c>
      <c r="F481" s="50">
        <v>0.34</v>
      </c>
      <c r="G481" s="49">
        <v>0.22</v>
      </c>
      <c r="H481" s="50">
        <v>0.16</v>
      </c>
      <c r="I481" s="49">
        <v>0.05</v>
      </c>
      <c r="J481" s="50">
        <v>0.14000000000000001</v>
      </c>
      <c r="K481" s="50">
        <v>0.26</v>
      </c>
      <c r="L481" s="50">
        <v>0.26</v>
      </c>
      <c r="M481" s="49">
        <v>0.27</v>
      </c>
      <c r="N481" s="50">
        <v>0.03</v>
      </c>
      <c r="O481" s="49">
        <v>0.14000000000000001</v>
      </c>
      <c r="P481" s="50">
        <v>0.16</v>
      </c>
      <c r="Q481" s="50">
        <v>0.26</v>
      </c>
      <c r="R481" s="50">
        <v>0.19</v>
      </c>
      <c r="S481" s="50">
        <v>0.15</v>
      </c>
      <c r="T481" s="50">
        <v>0.23</v>
      </c>
      <c r="U481" s="49">
        <v>0.04</v>
      </c>
      <c r="V481" s="50">
        <v>0.36</v>
      </c>
      <c r="W481" s="49">
        <v>0.12</v>
      </c>
      <c r="X481" s="50">
        <v>0.2</v>
      </c>
      <c r="Y481" s="50">
        <v>0.22</v>
      </c>
      <c r="Z481" s="49">
        <v>0.17</v>
      </c>
      <c r="AA481" s="50">
        <v>0.17</v>
      </c>
      <c r="AB481" s="50">
        <v>0.22</v>
      </c>
      <c r="AC481" s="50">
        <v>0.21</v>
      </c>
      <c r="AD481" s="49">
        <v>0.33</v>
      </c>
      <c r="AE481" s="50">
        <v>0.14000000000000001</v>
      </c>
      <c r="AF481" s="50">
        <v>0.06</v>
      </c>
      <c r="AG481" s="50">
        <v>0.1</v>
      </c>
      <c r="AH481" s="49">
        <v>0.27</v>
      </c>
      <c r="AI481" s="50">
        <v>0.19</v>
      </c>
      <c r="AJ481" s="50">
        <v>0.13</v>
      </c>
      <c r="AK481" s="49">
        <v>0.09</v>
      </c>
      <c r="AL481" s="50">
        <v>0.19</v>
      </c>
      <c r="AM481" s="50">
        <v>0.12</v>
      </c>
      <c r="AN481" s="50">
        <v>0.12</v>
      </c>
      <c r="AO481" s="49">
        <v>0.35</v>
      </c>
      <c r="AP481" s="50">
        <v>0.09</v>
      </c>
      <c r="AQ481" s="50">
        <v>0.2</v>
      </c>
      <c r="AR481" s="49">
        <v>0.03</v>
      </c>
      <c r="AS481" s="50">
        <v>0.13</v>
      </c>
      <c r="AT481" s="50">
        <v>0.06</v>
      </c>
      <c r="AU481" s="50">
        <v>0.35</v>
      </c>
      <c r="AV481" s="50">
        <v>0.06</v>
      </c>
      <c r="AW481" s="49">
        <v>0.38</v>
      </c>
      <c r="AX481" s="50">
        <v>7.0000000000000007E-2</v>
      </c>
      <c r="AY481" s="49">
        <v>0.17</v>
      </c>
      <c r="AZ481" s="50">
        <v>7.0000000000000007E-2</v>
      </c>
      <c r="BA481" s="49">
        <v>0.21</v>
      </c>
      <c r="BB481" s="50">
        <v>0.18</v>
      </c>
      <c r="BC481" s="50">
        <v>0.15</v>
      </c>
      <c r="BD481" s="49">
        <v>0.24</v>
      </c>
      <c r="BE481" s="50">
        <v>0.24</v>
      </c>
      <c r="BF481" s="51">
        <v>0.12</v>
      </c>
    </row>
    <row r="482" spans="1:58" ht="24.95" customHeight="1">
      <c r="A482" s="6"/>
      <c r="B482" s="15" t="s">
        <v>236</v>
      </c>
      <c r="C482" s="49">
        <v>0.6</v>
      </c>
      <c r="D482" s="49">
        <v>0.88</v>
      </c>
      <c r="E482" s="50">
        <v>0.65</v>
      </c>
      <c r="F482" s="50">
        <v>0.28999999999999998</v>
      </c>
      <c r="G482" s="49">
        <v>0.53</v>
      </c>
      <c r="H482" s="50">
        <v>0.65</v>
      </c>
      <c r="I482" s="49">
        <v>0.88</v>
      </c>
      <c r="J482" s="50">
        <v>0.69</v>
      </c>
      <c r="K482" s="50">
        <v>0.45</v>
      </c>
      <c r="L482" s="50">
        <v>0.45</v>
      </c>
      <c r="M482" s="49">
        <v>0.42</v>
      </c>
      <c r="N482" s="50">
        <v>0.92</v>
      </c>
      <c r="O482" s="49">
        <v>0.67</v>
      </c>
      <c r="P482" s="50">
        <v>0.66</v>
      </c>
      <c r="Q482" s="50">
        <v>0.46</v>
      </c>
      <c r="R482" s="50">
        <v>0.56999999999999995</v>
      </c>
      <c r="S482" s="50">
        <v>0.67</v>
      </c>
      <c r="T482" s="50">
        <v>0.51</v>
      </c>
      <c r="U482" s="49">
        <v>0.89</v>
      </c>
      <c r="V482" s="50">
        <v>0.24</v>
      </c>
      <c r="W482" s="49">
        <v>0.75</v>
      </c>
      <c r="X482" s="50">
        <v>0.56000000000000005</v>
      </c>
      <c r="Y482" s="50">
        <v>0.53</v>
      </c>
      <c r="Z482" s="49">
        <v>0.63</v>
      </c>
      <c r="AA482" s="50">
        <v>0.64</v>
      </c>
      <c r="AB482" s="50">
        <v>0.51</v>
      </c>
      <c r="AC482" s="50">
        <v>0.56999999999999995</v>
      </c>
      <c r="AD482" s="49">
        <v>0.31</v>
      </c>
      <c r="AE482" s="50">
        <v>0.7</v>
      </c>
      <c r="AF482" s="50">
        <v>0.87</v>
      </c>
      <c r="AG482" s="50">
        <v>0.79</v>
      </c>
      <c r="AH482" s="49">
        <v>0.44</v>
      </c>
      <c r="AI482" s="50">
        <v>0.59</v>
      </c>
      <c r="AJ482" s="50">
        <v>0.7</v>
      </c>
      <c r="AK482" s="49">
        <v>0.79</v>
      </c>
      <c r="AL482" s="50">
        <v>0.6</v>
      </c>
      <c r="AM482" s="50">
        <v>0.74</v>
      </c>
      <c r="AN482" s="50">
        <v>0.74</v>
      </c>
      <c r="AO482" s="49">
        <v>0.28999999999999998</v>
      </c>
      <c r="AP482" s="50">
        <v>0.8</v>
      </c>
      <c r="AQ482" s="50">
        <v>0.57999999999999996</v>
      </c>
      <c r="AR482" s="49">
        <v>0.94</v>
      </c>
      <c r="AS482" s="50">
        <v>0.72</v>
      </c>
      <c r="AT482" s="50">
        <v>0.86</v>
      </c>
      <c r="AU482" s="50">
        <v>0.25</v>
      </c>
      <c r="AV482" s="50">
        <v>0.85</v>
      </c>
      <c r="AW482" s="49">
        <v>0.21</v>
      </c>
      <c r="AX482" s="50">
        <v>0.83</v>
      </c>
      <c r="AY482" s="49">
        <v>0.64</v>
      </c>
      <c r="AZ482" s="50">
        <v>0.86</v>
      </c>
      <c r="BA482" s="49">
        <v>0.56000000000000005</v>
      </c>
      <c r="BB482" s="50">
        <v>0.61</v>
      </c>
      <c r="BC482" s="50">
        <v>0.68</v>
      </c>
      <c r="BD482" s="49">
        <v>0.47</v>
      </c>
      <c r="BE482" s="50">
        <v>0.51</v>
      </c>
      <c r="BF482" s="51">
        <v>0.75</v>
      </c>
    </row>
    <row r="483" spans="1:58" ht="24.95" customHeight="1">
      <c r="A483" s="6"/>
      <c r="B483" s="15" t="s">
        <v>237</v>
      </c>
      <c r="C483" s="32">
        <v>0.55000000000000004</v>
      </c>
      <c r="D483" s="32">
        <v>0.75</v>
      </c>
      <c r="E483" s="31">
        <v>0.68</v>
      </c>
      <c r="F483" s="31">
        <v>0.28999999999999998</v>
      </c>
      <c r="G483" s="32">
        <v>0.47</v>
      </c>
      <c r="H483" s="31">
        <v>0.61</v>
      </c>
      <c r="I483" s="32">
        <v>0.75</v>
      </c>
      <c r="J483" s="31">
        <v>0.57999999999999996</v>
      </c>
      <c r="K483" s="31">
        <v>0.48</v>
      </c>
      <c r="L483" s="31">
        <v>0.44</v>
      </c>
      <c r="M483" s="32">
        <v>0.4</v>
      </c>
      <c r="N483" s="31">
        <v>0.81</v>
      </c>
      <c r="O483" s="32">
        <v>0.67</v>
      </c>
      <c r="P483" s="31">
        <v>0.59</v>
      </c>
      <c r="Q483" s="31">
        <v>0.43</v>
      </c>
      <c r="R483" s="31">
        <v>0.45</v>
      </c>
      <c r="S483" s="31">
        <v>0.63</v>
      </c>
      <c r="T483" s="31">
        <v>0.44</v>
      </c>
      <c r="U483" s="32">
        <v>0.77</v>
      </c>
      <c r="V483" s="31">
        <v>0.28000000000000003</v>
      </c>
      <c r="W483" s="32">
        <v>0.6</v>
      </c>
      <c r="X483" s="31">
        <v>0.49</v>
      </c>
      <c r="Y483" s="31">
        <v>0.55000000000000004</v>
      </c>
      <c r="Z483" s="32">
        <v>0.51</v>
      </c>
      <c r="AA483" s="31">
        <v>0.56999999999999995</v>
      </c>
      <c r="AB483" s="31">
        <v>0.59</v>
      </c>
      <c r="AC483" s="31">
        <v>0.59</v>
      </c>
      <c r="AD483" s="32">
        <v>0.36</v>
      </c>
      <c r="AE483" s="31">
        <v>0.53</v>
      </c>
      <c r="AF483" s="31">
        <v>0.79</v>
      </c>
      <c r="AG483" s="31">
        <v>0.68</v>
      </c>
      <c r="AH483" s="32">
        <v>0.41</v>
      </c>
      <c r="AI483" s="31">
        <v>0.52</v>
      </c>
      <c r="AJ483" s="31">
        <v>0.65</v>
      </c>
      <c r="AK483" s="32">
        <v>0.69</v>
      </c>
      <c r="AL483" s="31">
        <v>0.5</v>
      </c>
      <c r="AM483" s="31">
        <v>0.69</v>
      </c>
      <c r="AN483" s="31">
        <v>0.64</v>
      </c>
      <c r="AO483" s="32">
        <v>0.35</v>
      </c>
      <c r="AP483" s="31">
        <v>0.76</v>
      </c>
      <c r="AQ483" s="31">
        <v>0.5</v>
      </c>
      <c r="AR483" s="32">
        <v>0.85</v>
      </c>
      <c r="AS483" s="31">
        <v>0.46</v>
      </c>
      <c r="AT483" s="31">
        <v>0.72</v>
      </c>
      <c r="AU483" s="31">
        <v>0.26</v>
      </c>
      <c r="AV483" s="31">
        <v>0.74</v>
      </c>
      <c r="AW483" s="32">
        <v>0.32</v>
      </c>
      <c r="AX483" s="31">
        <v>0.67</v>
      </c>
      <c r="AY483" s="32">
        <v>0.57999999999999996</v>
      </c>
      <c r="AZ483" s="31">
        <v>0.7</v>
      </c>
      <c r="BA483" s="32">
        <v>0.59</v>
      </c>
      <c r="BB483" s="31">
        <v>0.53</v>
      </c>
      <c r="BC483" s="31">
        <v>0.68</v>
      </c>
      <c r="BD483" s="32">
        <v>0.39</v>
      </c>
      <c r="BE483" s="31">
        <v>0.46</v>
      </c>
      <c r="BF483" s="34">
        <v>0.71</v>
      </c>
    </row>
    <row r="484" spans="1:58" ht="24.95" customHeight="1">
      <c r="A484" s="6"/>
      <c r="B484" s="15" t="s">
        <v>238</v>
      </c>
      <c r="C484" s="32">
        <v>0.24</v>
      </c>
      <c r="D484" s="32">
        <v>0.18</v>
      </c>
      <c r="E484" s="31">
        <v>0.13</v>
      </c>
      <c r="F484" s="31">
        <v>0.34</v>
      </c>
      <c r="G484" s="32">
        <v>0.28000000000000003</v>
      </c>
      <c r="H484" s="31">
        <v>0.2</v>
      </c>
      <c r="I484" s="32">
        <v>0.17</v>
      </c>
      <c r="J484" s="31">
        <v>0.25</v>
      </c>
      <c r="K484" s="31">
        <v>0.23</v>
      </c>
      <c r="L484" s="31">
        <v>0.27</v>
      </c>
      <c r="M484" s="32">
        <v>0.28999999999999998</v>
      </c>
      <c r="N484" s="31">
        <v>0.14000000000000001</v>
      </c>
      <c r="O484" s="32">
        <v>0.15</v>
      </c>
      <c r="P484" s="31">
        <v>0.23</v>
      </c>
      <c r="Q484" s="31">
        <v>0.28999999999999998</v>
      </c>
      <c r="R484" s="31">
        <v>0.32</v>
      </c>
      <c r="S484" s="31">
        <v>0.19</v>
      </c>
      <c r="T484" s="31">
        <v>0.3</v>
      </c>
      <c r="U484" s="32">
        <v>0.17</v>
      </c>
      <c r="V484" s="31">
        <v>0.32</v>
      </c>
      <c r="W484" s="32">
        <v>0.27</v>
      </c>
      <c r="X484" s="31">
        <v>0.27</v>
      </c>
      <c r="Y484" s="31">
        <v>0.2</v>
      </c>
      <c r="Z484" s="32">
        <v>0.28999999999999998</v>
      </c>
      <c r="AA484" s="31">
        <v>0.24</v>
      </c>
      <c r="AB484" s="31">
        <v>0.15</v>
      </c>
      <c r="AC484" s="31">
        <v>0.19</v>
      </c>
      <c r="AD484" s="32">
        <v>0.28000000000000003</v>
      </c>
      <c r="AE484" s="31">
        <v>0.3</v>
      </c>
      <c r="AF484" s="31">
        <v>0.14000000000000001</v>
      </c>
      <c r="AG484" s="31">
        <v>0.21</v>
      </c>
      <c r="AH484" s="32">
        <v>0.31</v>
      </c>
      <c r="AI484" s="31">
        <v>0.26</v>
      </c>
      <c r="AJ484" s="31">
        <v>0.18</v>
      </c>
      <c r="AK484" s="32">
        <v>0.19</v>
      </c>
      <c r="AL484" s="31">
        <v>0.28999999999999998</v>
      </c>
      <c r="AM484" s="31">
        <v>0.18</v>
      </c>
      <c r="AN484" s="31">
        <v>0.22</v>
      </c>
      <c r="AO484" s="32">
        <v>0.28999999999999998</v>
      </c>
      <c r="AP484" s="31">
        <v>0.13</v>
      </c>
      <c r="AQ484" s="31">
        <v>0.28000000000000003</v>
      </c>
      <c r="AR484" s="32">
        <v>0.11</v>
      </c>
      <c r="AS484" s="31">
        <v>0.39</v>
      </c>
      <c r="AT484" s="31">
        <v>0.2</v>
      </c>
      <c r="AU484" s="31">
        <v>0.34</v>
      </c>
      <c r="AV484" s="31">
        <v>0.18</v>
      </c>
      <c r="AW484" s="32">
        <v>0.28000000000000003</v>
      </c>
      <c r="AX484" s="31">
        <v>0.23</v>
      </c>
      <c r="AY484" s="32">
        <v>0.23</v>
      </c>
      <c r="AZ484" s="31">
        <v>0.23</v>
      </c>
      <c r="BA484" s="32">
        <v>0.18</v>
      </c>
      <c r="BB484" s="31">
        <v>0.26</v>
      </c>
      <c r="BC484" s="31">
        <v>0.15</v>
      </c>
      <c r="BD484" s="32">
        <v>0.32</v>
      </c>
      <c r="BE484" s="31">
        <v>0.28000000000000003</v>
      </c>
      <c r="BF484" s="34">
        <v>0.16</v>
      </c>
    </row>
    <row r="485" spans="1:58" ht="24.95" customHeight="1">
      <c r="A485" s="6"/>
      <c r="B485" s="15" t="s">
        <v>239</v>
      </c>
      <c r="C485" s="32">
        <v>0.11</v>
      </c>
      <c r="D485" s="32">
        <v>0.03</v>
      </c>
      <c r="E485" s="31">
        <v>0.06</v>
      </c>
      <c r="F485" s="31">
        <v>0.22</v>
      </c>
      <c r="G485" s="32">
        <v>0.12</v>
      </c>
      <c r="H485" s="31">
        <v>0.1</v>
      </c>
      <c r="I485" s="32">
        <v>0.04</v>
      </c>
      <c r="J485" s="31">
        <v>0.06</v>
      </c>
      <c r="K485" s="31">
        <v>0.14000000000000001</v>
      </c>
      <c r="L485" s="31">
        <v>0.17</v>
      </c>
      <c r="M485" s="32">
        <v>0.16</v>
      </c>
      <c r="N485" s="31">
        <v>0.01</v>
      </c>
      <c r="O485" s="32">
        <v>0.1</v>
      </c>
      <c r="P485" s="31">
        <v>0.06</v>
      </c>
      <c r="Q485" s="31">
        <v>0.19</v>
      </c>
      <c r="R485" s="31">
        <v>0.1</v>
      </c>
      <c r="S485" s="31">
        <v>0.08</v>
      </c>
      <c r="T485" s="31">
        <v>0.16</v>
      </c>
      <c r="U485" s="32">
        <v>0.02</v>
      </c>
      <c r="V485" s="31">
        <v>0.22</v>
      </c>
      <c r="W485" s="32">
        <v>7.0000000000000007E-2</v>
      </c>
      <c r="X485" s="31">
        <v>0.11</v>
      </c>
      <c r="Y485" s="31">
        <v>0.13</v>
      </c>
      <c r="Z485" s="32">
        <v>0.1</v>
      </c>
      <c r="AA485" s="31">
        <v>0.08</v>
      </c>
      <c r="AB485" s="31">
        <v>0.14000000000000001</v>
      </c>
      <c r="AC485" s="31">
        <v>0.14000000000000001</v>
      </c>
      <c r="AD485" s="32">
        <v>0.2</v>
      </c>
      <c r="AE485" s="31">
        <v>0.09</v>
      </c>
      <c r="AF485" s="31">
        <v>0.03</v>
      </c>
      <c r="AG485" s="31">
        <v>0.05</v>
      </c>
      <c r="AH485" s="32">
        <v>0.18</v>
      </c>
      <c r="AI485" s="31">
        <v>0.14000000000000001</v>
      </c>
      <c r="AJ485" s="31">
        <v>0.05</v>
      </c>
      <c r="AK485" s="32">
        <v>0.04</v>
      </c>
      <c r="AL485" s="31">
        <v>0.14000000000000001</v>
      </c>
      <c r="AM485" s="31">
        <v>7.0000000000000007E-2</v>
      </c>
      <c r="AN485" s="31">
        <v>0.09</v>
      </c>
      <c r="AO485" s="32">
        <v>0.24</v>
      </c>
      <c r="AP485" s="31">
        <v>0.06</v>
      </c>
      <c r="AQ485" s="31">
        <v>0.11</v>
      </c>
      <c r="AR485" s="32">
        <v>0</v>
      </c>
      <c r="AS485" s="31">
        <v>0.1</v>
      </c>
      <c r="AT485" s="31">
        <v>0.04</v>
      </c>
      <c r="AU485" s="31">
        <v>0.22</v>
      </c>
      <c r="AV485" s="31">
        <v>0.05</v>
      </c>
      <c r="AW485" s="32">
        <v>0.21</v>
      </c>
      <c r="AX485" s="31">
        <v>0.05</v>
      </c>
      <c r="AY485" s="32">
        <v>0.1</v>
      </c>
      <c r="AZ485" s="31">
        <v>0.06</v>
      </c>
      <c r="BA485" s="32">
        <v>0.11</v>
      </c>
      <c r="BB485" s="31">
        <v>0.11</v>
      </c>
      <c r="BC485" s="31">
        <v>0.09</v>
      </c>
      <c r="BD485" s="32">
        <v>0.12</v>
      </c>
      <c r="BE485" s="31">
        <v>0.15</v>
      </c>
      <c r="BF485" s="34">
        <v>7.0000000000000007E-2</v>
      </c>
    </row>
    <row r="486" spans="1:58" ht="24.95" customHeight="1">
      <c r="A486" s="6"/>
      <c r="B486" s="15" t="s">
        <v>240</v>
      </c>
      <c r="C486" s="32">
        <v>0.08</v>
      </c>
      <c r="D486" s="32">
        <v>0.02</v>
      </c>
      <c r="E486" s="31">
        <v>0.1</v>
      </c>
      <c r="F486" s="31">
        <v>0.12</v>
      </c>
      <c r="G486" s="32">
        <v>0.1</v>
      </c>
      <c r="H486" s="31">
        <v>0.06</v>
      </c>
      <c r="I486" s="32">
        <v>0.01</v>
      </c>
      <c r="J486" s="31">
        <v>0.08</v>
      </c>
      <c r="K486" s="31">
        <v>0.12</v>
      </c>
      <c r="L486" s="31">
        <v>0.08</v>
      </c>
      <c r="M486" s="32">
        <v>0.1</v>
      </c>
      <c r="N486" s="31">
        <v>0.02</v>
      </c>
      <c r="O486" s="32">
        <v>0.05</v>
      </c>
      <c r="P486" s="31">
        <v>0.1</v>
      </c>
      <c r="Q486" s="31">
        <v>7.0000000000000007E-2</v>
      </c>
      <c r="R486" s="31">
        <v>0.09</v>
      </c>
      <c r="S486" s="31">
        <v>7.0000000000000007E-2</v>
      </c>
      <c r="T486" s="31">
        <v>0.08</v>
      </c>
      <c r="U486" s="32">
        <v>0.02</v>
      </c>
      <c r="V486" s="31">
        <v>0.14000000000000001</v>
      </c>
      <c r="W486" s="32">
        <v>0.04</v>
      </c>
      <c r="X486" s="31">
        <v>0.1</v>
      </c>
      <c r="Y486" s="31">
        <v>0.08</v>
      </c>
      <c r="Z486" s="32">
        <v>0.08</v>
      </c>
      <c r="AA486" s="31">
        <v>0.09</v>
      </c>
      <c r="AB486" s="31">
        <v>0.08</v>
      </c>
      <c r="AC486" s="31">
        <v>7.0000000000000007E-2</v>
      </c>
      <c r="AD486" s="32">
        <v>0.13</v>
      </c>
      <c r="AE486" s="31">
        <v>0.05</v>
      </c>
      <c r="AF486" s="31">
        <v>0.03</v>
      </c>
      <c r="AG486" s="31">
        <v>0.04</v>
      </c>
      <c r="AH486" s="32">
        <v>0.09</v>
      </c>
      <c r="AI486" s="31">
        <v>0.05</v>
      </c>
      <c r="AJ486" s="31">
        <v>0.08</v>
      </c>
      <c r="AK486" s="32">
        <v>0.05</v>
      </c>
      <c r="AL486" s="31">
        <v>0.05</v>
      </c>
      <c r="AM486" s="31">
        <v>0.05</v>
      </c>
      <c r="AN486" s="31">
        <v>0.03</v>
      </c>
      <c r="AO486" s="32">
        <v>0.11</v>
      </c>
      <c r="AP486" s="31">
        <v>0.03</v>
      </c>
      <c r="AQ486" s="31">
        <v>0.09</v>
      </c>
      <c r="AR486" s="32">
        <v>0.02</v>
      </c>
      <c r="AS486" s="31">
        <v>0.02</v>
      </c>
      <c r="AT486" s="31">
        <v>0.02</v>
      </c>
      <c r="AU486" s="31">
        <v>0.13</v>
      </c>
      <c r="AV486" s="31">
        <v>0.02</v>
      </c>
      <c r="AW486" s="32">
        <v>0.17</v>
      </c>
      <c r="AX486" s="31">
        <v>0.02</v>
      </c>
      <c r="AY486" s="32">
        <v>7.0000000000000007E-2</v>
      </c>
      <c r="AZ486" s="31">
        <v>0.01</v>
      </c>
      <c r="BA486" s="32">
        <v>0.09</v>
      </c>
      <c r="BB486" s="31">
        <v>7.0000000000000007E-2</v>
      </c>
      <c r="BC486" s="31">
        <v>0.06</v>
      </c>
      <c r="BD486" s="32">
        <v>0.12</v>
      </c>
      <c r="BE486" s="31">
        <v>0.08</v>
      </c>
      <c r="BF486" s="34">
        <v>0.05</v>
      </c>
    </row>
    <row r="487" spans="1:58" ht="24.95" customHeight="1">
      <c r="A487" s="8"/>
      <c r="B487" s="15" t="s">
        <v>157</v>
      </c>
      <c r="C487" s="39">
        <v>0.03</v>
      </c>
      <c r="D487" s="39">
        <v>0.02</v>
      </c>
      <c r="E487" s="35">
        <v>0.03</v>
      </c>
      <c r="F487" s="35">
        <v>0.04</v>
      </c>
      <c r="G487" s="39">
        <v>0.03</v>
      </c>
      <c r="H487" s="35">
        <v>0.03</v>
      </c>
      <c r="I487" s="39">
        <v>0.02</v>
      </c>
      <c r="J487" s="35">
        <v>0.03</v>
      </c>
      <c r="K487" s="35">
        <v>0.03</v>
      </c>
      <c r="L487" s="35">
        <v>0.03</v>
      </c>
      <c r="M487" s="39">
        <v>0.04</v>
      </c>
      <c r="N487" s="35">
        <v>0.01</v>
      </c>
      <c r="O487" s="39">
        <v>0.04</v>
      </c>
      <c r="P487" s="35">
        <v>0.03</v>
      </c>
      <c r="Q487" s="35">
        <v>0.02</v>
      </c>
      <c r="R487" s="35">
        <v>0.04</v>
      </c>
      <c r="S487" s="35">
        <v>0.03</v>
      </c>
      <c r="T487" s="35">
        <v>0.03</v>
      </c>
      <c r="U487" s="39">
        <v>0.03</v>
      </c>
      <c r="V487" s="35">
        <v>0.04</v>
      </c>
      <c r="W487" s="39">
        <v>0.02</v>
      </c>
      <c r="X487" s="35">
        <v>0.04</v>
      </c>
      <c r="Y487" s="35">
        <v>0.03</v>
      </c>
      <c r="Z487" s="39">
        <v>0.03</v>
      </c>
      <c r="AA487" s="35">
        <v>0.01</v>
      </c>
      <c r="AB487" s="35">
        <v>0.05</v>
      </c>
      <c r="AC487" s="35">
        <v>0.01</v>
      </c>
      <c r="AD487" s="39">
        <v>0.04</v>
      </c>
      <c r="AE487" s="35">
        <v>0.03</v>
      </c>
      <c r="AF487" s="35">
        <v>0.01</v>
      </c>
      <c r="AG487" s="35">
        <v>0.02</v>
      </c>
      <c r="AH487" s="39">
        <v>0.02</v>
      </c>
      <c r="AI487" s="35">
        <v>0.02</v>
      </c>
      <c r="AJ487" s="35">
        <v>0.03</v>
      </c>
      <c r="AK487" s="39">
        <v>0.03</v>
      </c>
      <c r="AL487" s="35">
        <v>0.02</v>
      </c>
      <c r="AM487" s="35">
        <v>0.01</v>
      </c>
      <c r="AN487" s="35">
        <v>0.02</v>
      </c>
      <c r="AO487" s="39">
        <v>0.01</v>
      </c>
      <c r="AP487" s="35">
        <v>0.02</v>
      </c>
      <c r="AQ487" s="35">
        <v>0.03</v>
      </c>
      <c r="AR487" s="39">
        <v>0.01</v>
      </c>
      <c r="AS487" s="35">
        <v>0.03</v>
      </c>
      <c r="AT487" s="35">
        <v>0.02</v>
      </c>
      <c r="AU487" s="35">
        <v>0.05</v>
      </c>
      <c r="AV487" s="35">
        <v>0.02</v>
      </c>
      <c r="AW487" s="39">
        <v>0.03</v>
      </c>
      <c r="AX487" s="35">
        <v>0.02</v>
      </c>
      <c r="AY487" s="39">
        <v>0.02</v>
      </c>
      <c r="AZ487" s="35" t="s">
        <v>152</v>
      </c>
      <c r="BA487" s="39">
        <v>0.02</v>
      </c>
      <c r="BB487" s="35">
        <v>0.03</v>
      </c>
      <c r="BC487" s="35">
        <v>0.02</v>
      </c>
      <c r="BD487" s="39">
        <v>0.05</v>
      </c>
      <c r="BE487" s="35">
        <v>0.02</v>
      </c>
      <c r="BF487" s="38">
        <v>0.01</v>
      </c>
    </row>
    <row r="489" spans="1:58" ht="24.95" customHeight="1">
      <c r="A489" s="1"/>
      <c r="B489" s="1" t="s">
        <v>47</v>
      </c>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row>
    <row r="490" spans="1:58" ht="24.9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row>
    <row r="491" spans="1:58" ht="24.95" customHeight="1">
      <c r="A491" s="2" t="s">
        <v>75</v>
      </c>
      <c r="B491" s="3"/>
      <c r="C491" s="69" t="s">
        <v>74</v>
      </c>
      <c r="D491" s="66" t="s">
        <v>76</v>
      </c>
      <c r="E491" s="68"/>
      <c r="F491" s="67"/>
      <c r="G491" s="66" t="s">
        <v>77</v>
      </c>
      <c r="H491" s="67"/>
      <c r="I491" s="66" t="s">
        <v>78</v>
      </c>
      <c r="J491" s="68"/>
      <c r="K491" s="68"/>
      <c r="L491" s="67"/>
      <c r="M491" s="66" t="s">
        <v>79</v>
      </c>
      <c r="N491" s="67"/>
      <c r="O491" s="66" t="s">
        <v>80</v>
      </c>
      <c r="P491" s="68"/>
      <c r="Q491" s="68"/>
      <c r="R491" s="68"/>
      <c r="S491" s="68"/>
      <c r="T491" s="67"/>
      <c r="U491" s="66" t="s">
        <v>81</v>
      </c>
      <c r="V491" s="67"/>
      <c r="W491" s="66" t="s">
        <v>82</v>
      </c>
      <c r="X491" s="68"/>
      <c r="Y491" s="67"/>
      <c r="Z491" s="66" t="s">
        <v>83</v>
      </c>
      <c r="AA491" s="68"/>
      <c r="AB491" s="68"/>
      <c r="AC491" s="67"/>
      <c r="AD491" s="66" t="s">
        <v>84</v>
      </c>
      <c r="AE491" s="68"/>
      <c r="AF491" s="68"/>
      <c r="AG491" s="67"/>
      <c r="AH491" s="66" t="s">
        <v>85</v>
      </c>
      <c r="AI491" s="68"/>
      <c r="AJ491" s="67"/>
      <c r="AK491" s="66" t="s">
        <v>86</v>
      </c>
      <c r="AL491" s="68"/>
      <c r="AM491" s="68"/>
      <c r="AN491" s="67"/>
      <c r="AO491" s="66" t="s">
        <v>87</v>
      </c>
      <c r="AP491" s="68"/>
      <c r="AQ491" s="67"/>
      <c r="AR491" s="66" t="s">
        <v>88</v>
      </c>
      <c r="AS491" s="68"/>
      <c r="AT491" s="68"/>
      <c r="AU491" s="67"/>
      <c r="AV491" s="65" t="s">
        <v>89</v>
      </c>
      <c r="AW491" s="66" t="s">
        <v>90</v>
      </c>
      <c r="AX491" s="67"/>
      <c r="AY491" s="66" t="s">
        <v>91</v>
      </c>
      <c r="AZ491" s="67"/>
      <c r="BA491" s="66" t="s">
        <v>92</v>
      </c>
      <c r="BB491" s="68"/>
      <c r="BC491" s="67"/>
      <c r="BD491" s="66" t="s">
        <v>93</v>
      </c>
      <c r="BE491" s="68"/>
      <c r="BF491" s="67"/>
    </row>
    <row r="492" spans="1:58" ht="24.95" customHeight="1">
      <c r="A492" s="5"/>
      <c r="B492" s="4"/>
      <c r="C492" s="11" t="s">
        <v>94</v>
      </c>
      <c r="D492" s="11" t="s">
        <v>95</v>
      </c>
      <c r="E492" s="10" t="s">
        <v>96</v>
      </c>
      <c r="F492" s="10" t="s">
        <v>97</v>
      </c>
      <c r="G492" s="11" t="s">
        <v>98</v>
      </c>
      <c r="H492" s="10" t="s">
        <v>99</v>
      </c>
      <c r="I492" s="11" t="s">
        <v>100</v>
      </c>
      <c r="J492" s="10" t="s">
        <v>101</v>
      </c>
      <c r="K492" s="10" t="s">
        <v>102</v>
      </c>
      <c r="L492" s="10" t="s">
        <v>103</v>
      </c>
      <c r="M492" s="11" t="s">
        <v>104</v>
      </c>
      <c r="N492" s="10" t="s">
        <v>105</v>
      </c>
      <c r="O492" s="11" t="s">
        <v>106</v>
      </c>
      <c r="P492" s="10" t="s">
        <v>107</v>
      </c>
      <c r="Q492" s="10" t="s">
        <v>108</v>
      </c>
      <c r="R492" s="10" t="s">
        <v>109</v>
      </c>
      <c r="S492" s="10" t="s">
        <v>110</v>
      </c>
      <c r="T492" s="10" t="s">
        <v>111</v>
      </c>
      <c r="U492" s="11" t="s">
        <v>112</v>
      </c>
      <c r="V492" s="10" t="s">
        <v>113</v>
      </c>
      <c r="W492" s="11" t="s">
        <v>114</v>
      </c>
      <c r="X492" s="10" t="s">
        <v>115</v>
      </c>
      <c r="Y492" s="10" t="s">
        <v>116</v>
      </c>
      <c r="Z492" s="11" t="s">
        <v>117</v>
      </c>
      <c r="AA492" s="10" t="s">
        <v>118</v>
      </c>
      <c r="AB492" s="10" t="s">
        <v>119</v>
      </c>
      <c r="AC492" s="10" t="s">
        <v>120</v>
      </c>
      <c r="AD492" s="11" t="s">
        <v>121</v>
      </c>
      <c r="AE492" s="10" t="s">
        <v>122</v>
      </c>
      <c r="AF492" s="10" t="s">
        <v>123</v>
      </c>
      <c r="AG492" s="10" t="s">
        <v>124</v>
      </c>
      <c r="AH492" s="11" t="s">
        <v>125</v>
      </c>
      <c r="AI492" s="10" t="s">
        <v>126</v>
      </c>
      <c r="AJ492" s="10" t="s">
        <v>127</v>
      </c>
      <c r="AK492" s="11" t="s">
        <v>128</v>
      </c>
      <c r="AL492" s="10" t="s">
        <v>129</v>
      </c>
      <c r="AM492" s="10" t="s">
        <v>130</v>
      </c>
      <c r="AN492" s="10" t="s">
        <v>131</v>
      </c>
      <c r="AO492" s="11" t="s">
        <v>132</v>
      </c>
      <c r="AP492" s="10" t="s">
        <v>133</v>
      </c>
      <c r="AQ492" s="10" t="s">
        <v>134</v>
      </c>
      <c r="AR492" s="11" t="s">
        <v>135</v>
      </c>
      <c r="AS492" s="10" t="s">
        <v>136</v>
      </c>
      <c r="AT492" s="10" t="s">
        <v>137</v>
      </c>
      <c r="AU492" s="10" t="s">
        <v>138</v>
      </c>
      <c r="AV492" s="10" t="s">
        <v>139</v>
      </c>
      <c r="AW492" s="11" t="s">
        <v>140</v>
      </c>
      <c r="AX492" s="10" t="s">
        <v>141</v>
      </c>
      <c r="AY492" s="11" t="s">
        <v>142</v>
      </c>
      <c r="AZ492" s="10" t="s">
        <v>143</v>
      </c>
      <c r="BA492" s="11" t="s">
        <v>144</v>
      </c>
      <c r="BB492" s="10" t="s">
        <v>145</v>
      </c>
      <c r="BC492" s="10" t="s">
        <v>146</v>
      </c>
      <c r="BD492" s="11" t="s">
        <v>147</v>
      </c>
      <c r="BE492" s="10" t="s">
        <v>148</v>
      </c>
      <c r="BF492" s="12" t="s">
        <v>149</v>
      </c>
    </row>
    <row r="493" spans="1:58" ht="24.95" customHeight="1">
      <c r="A493" s="7" t="s">
        <v>47</v>
      </c>
      <c r="B493" s="15" t="s">
        <v>150</v>
      </c>
      <c r="C493" s="17">
        <v>301</v>
      </c>
      <c r="D493" s="17">
        <v>108</v>
      </c>
      <c r="E493" s="16">
        <v>73</v>
      </c>
      <c r="F493" s="16">
        <v>114</v>
      </c>
      <c r="G493" s="17">
        <v>136</v>
      </c>
      <c r="H493" s="16">
        <v>163</v>
      </c>
      <c r="I493" s="17">
        <v>59</v>
      </c>
      <c r="J493" s="16">
        <v>80</v>
      </c>
      <c r="K493" s="16">
        <v>76</v>
      </c>
      <c r="L493" s="16">
        <v>87</v>
      </c>
      <c r="M493" s="17">
        <v>181</v>
      </c>
      <c r="N493" s="16">
        <v>93</v>
      </c>
      <c r="O493" s="17">
        <v>81</v>
      </c>
      <c r="P493" s="16">
        <v>93</v>
      </c>
      <c r="Q493" s="16">
        <v>75</v>
      </c>
      <c r="R493" s="16">
        <v>49</v>
      </c>
      <c r="S493" s="16">
        <v>175</v>
      </c>
      <c r="T493" s="16">
        <v>124</v>
      </c>
      <c r="U493" s="17">
        <v>129</v>
      </c>
      <c r="V493" s="16">
        <v>133</v>
      </c>
      <c r="W493" s="17">
        <v>60</v>
      </c>
      <c r="X493" s="16">
        <v>105</v>
      </c>
      <c r="Y493" s="16">
        <v>137</v>
      </c>
      <c r="Z493" s="17">
        <v>139</v>
      </c>
      <c r="AA493" s="16">
        <v>50</v>
      </c>
      <c r="AB493" s="16">
        <v>63</v>
      </c>
      <c r="AC493" s="16">
        <v>49</v>
      </c>
      <c r="AD493" s="17">
        <v>119</v>
      </c>
      <c r="AE493" s="16">
        <v>80</v>
      </c>
      <c r="AF493" s="16">
        <v>100</v>
      </c>
      <c r="AG493" s="16">
        <v>180</v>
      </c>
      <c r="AH493" s="17">
        <v>88</v>
      </c>
      <c r="AI493" s="16">
        <v>74</v>
      </c>
      <c r="AJ493" s="16">
        <v>129</v>
      </c>
      <c r="AK493" s="17">
        <v>211</v>
      </c>
      <c r="AL493" s="16">
        <v>100</v>
      </c>
      <c r="AM493" s="16">
        <v>109</v>
      </c>
      <c r="AN493" s="16">
        <v>199</v>
      </c>
      <c r="AO493" s="17">
        <v>41</v>
      </c>
      <c r="AP493" s="16">
        <v>94</v>
      </c>
      <c r="AQ493" s="16">
        <v>131</v>
      </c>
      <c r="AR493" s="17">
        <v>124</v>
      </c>
      <c r="AS493" s="16">
        <v>66</v>
      </c>
      <c r="AT493" s="16">
        <v>190</v>
      </c>
      <c r="AU493" s="16">
        <v>90</v>
      </c>
      <c r="AV493" s="16">
        <v>134</v>
      </c>
      <c r="AW493" s="17">
        <v>107</v>
      </c>
      <c r="AX493" s="16">
        <v>167</v>
      </c>
      <c r="AY493" s="17">
        <v>243</v>
      </c>
      <c r="AZ493" s="16">
        <v>89</v>
      </c>
      <c r="BA493" s="17">
        <v>72</v>
      </c>
      <c r="BB493" s="16">
        <v>228</v>
      </c>
      <c r="BC493" s="16">
        <v>24</v>
      </c>
      <c r="BD493" s="17">
        <v>69</v>
      </c>
      <c r="BE493" s="16">
        <v>105</v>
      </c>
      <c r="BF493" s="18">
        <v>117</v>
      </c>
    </row>
    <row r="494" spans="1:58" ht="24.95" customHeight="1">
      <c r="A494" s="6"/>
      <c r="B494" s="15"/>
      <c r="C494" s="23"/>
      <c r="D494" s="23"/>
      <c r="E494" s="22"/>
      <c r="F494" s="22"/>
      <c r="G494" s="23"/>
      <c r="H494" s="22"/>
      <c r="I494" s="23"/>
      <c r="J494" s="22"/>
      <c r="K494" s="22"/>
      <c r="L494" s="22"/>
      <c r="M494" s="23"/>
      <c r="N494" s="22"/>
      <c r="O494" s="23"/>
      <c r="P494" s="22"/>
      <c r="Q494" s="22"/>
      <c r="R494" s="22"/>
      <c r="S494" s="22"/>
      <c r="T494" s="22"/>
      <c r="U494" s="23"/>
      <c r="V494" s="22"/>
      <c r="W494" s="23"/>
      <c r="X494" s="22"/>
      <c r="Y494" s="22"/>
      <c r="Z494" s="23"/>
      <c r="AA494" s="22"/>
      <c r="AB494" s="22"/>
      <c r="AC494" s="22"/>
      <c r="AD494" s="23"/>
      <c r="AE494" s="22"/>
      <c r="AF494" s="22"/>
      <c r="AG494" s="22"/>
      <c r="AH494" s="23"/>
      <c r="AI494" s="22"/>
      <c r="AJ494" s="22"/>
      <c r="AK494" s="23"/>
      <c r="AL494" s="22"/>
      <c r="AM494" s="22"/>
      <c r="AN494" s="22"/>
      <c r="AO494" s="23"/>
      <c r="AP494" s="22"/>
      <c r="AQ494" s="22"/>
      <c r="AR494" s="23"/>
      <c r="AS494" s="22"/>
      <c r="AT494" s="22"/>
      <c r="AU494" s="22"/>
      <c r="AV494" s="22"/>
      <c r="AW494" s="23"/>
      <c r="AX494" s="22"/>
      <c r="AY494" s="23"/>
      <c r="AZ494" s="22"/>
      <c r="BA494" s="23"/>
      <c r="BB494" s="22"/>
      <c r="BC494" s="22"/>
      <c r="BD494" s="23"/>
      <c r="BE494" s="22"/>
      <c r="BF494" s="25"/>
    </row>
    <row r="495" spans="1:58" ht="24.95" customHeight="1">
      <c r="A495" s="6"/>
      <c r="B495" s="15" t="s">
        <v>234</v>
      </c>
      <c r="C495" s="49">
        <v>0.9</v>
      </c>
      <c r="D495" s="49">
        <v>0.98</v>
      </c>
      <c r="E495" s="50">
        <v>0.9</v>
      </c>
      <c r="F495" s="50">
        <v>0.83</v>
      </c>
      <c r="G495" s="49">
        <v>0.91</v>
      </c>
      <c r="H495" s="50">
        <v>0.9</v>
      </c>
      <c r="I495" s="49">
        <v>1</v>
      </c>
      <c r="J495" s="50">
        <v>0.89</v>
      </c>
      <c r="K495" s="50">
        <v>0.88</v>
      </c>
      <c r="L495" s="50">
        <v>0.87</v>
      </c>
      <c r="M495" s="49">
        <v>0.85</v>
      </c>
      <c r="N495" s="50">
        <v>0.99</v>
      </c>
      <c r="O495" s="49">
        <v>0.91</v>
      </c>
      <c r="P495" s="50">
        <v>0.91</v>
      </c>
      <c r="Q495" s="50">
        <v>0.89</v>
      </c>
      <c r="R495" s="50">
        <v>0.89</v>
      </c>
      <c r="S495" s="50">
        <v>0.91</v>
      </c>
      <c r="T495" s="50">
        <v>0.89</v>
      </c>
      <c r="U495" s="49">
        <v>0.97</v>
      </c>
      <c r="V495" s="50">
        <v>0.81</v>
      </c>
      <c r="W495" s="49">
        <v>1</v>
      </c>
      <c r="X495" s="50">
        <v>0.87</v>
      </c>
      <c r="Y495" s="50">
        <v>0.89</v>
      </c>
      <c r="Z495" s="49">
        <v>0.9</v>
      </c>
      <c r="AA495" s="50">
        <v>0.88</v>
      </c>
      <c r="AB495" s="50">
        <v>0.88</v>
      </c>
      <c r="AC495" s="50">
        <v>0.96</v>
      </c>
      <c r="AD495" s="49">
        <v>0.82</v>
      </c>
      <c r="AE495" s="50">
        <v>0.95</v>
      </c>
      <c r="AF495" s="50">
        <v>0.97</v>
      </c>
      <c r="AG495" s="50">
        <v>0.96</v>
      </c>
      <c r="AH495" s="49">
        <v>0.86</v>
      </c>
      <c r="AI495" s="50">
        <v>0.89</v>
      </c>
      <c r="AJ495" s="50">
        <v>0.93</v>
      </c>
      <c r="AK495" s="49">
        <v>0.95</v>
      </c>
      <c r="AL495" s="50">
        <v>0.93</v>
      </c>
      <c r="AM495" s="50">
        <v>0.95</v>
      </c>
      <c r="AN495" s="50">
        <v>0.96</v>
      </c>
      <c r="AO495" s="49">
        <v>0.79</v>
      </c>
      <c r="AP495" s="50">
        <v>0.97</v>
      </c>
      <c r="AQ495" s="50">
        <v>0.88</v>
      </c>
      <c r="AR495" s="49">
        <v>0.99</v>
      </c>
      <c r="AS495" s="50">
        <v>0.94</v>
      </c>
      <c r="AT495" s="50">
        <v>0.97</v>
      </c>
      <c r="AU495" s="50">
        <v>0.8</v>
      </c>
      <c r="AV495" s="50">
        <v>0.97</v>
      </c>
      <c r="AW495" s="49">
        <v>0.8</v>
      </c>
      <c r="AX495" s="50">
        <v>0.97</v>
      </c>
      <c r="AY495" s="49">
        <v>0.93</v>
      </c>
      <c r="AZ495" s="50">
        <v>0.94</v>
      </c>
      <c r="BA495" s="49">
        <v>0.9</v>
      </c>
      <c r="BB495" s="50">
        <v>0.9</v>
      </c>
      <c r="BC495" s="50">
        <v>0.93</v>
      </c>
      <c r="BD495" s="49">
        <v>0.81</v>
      </c>
      <c r="BE495" s="50">
        <v>0.88</v>
      </c>
      <c r="BF495" s="51">
        <v>0.96</v>
      </c>
    </row>
    <row r="496" spans="1:58" ht="24.95" customHeight="1">
      <c r="A496" s="6"/>
      <c r="B496" s="15" t="s">
        <v>235</v>
      </c>
      <c r="C496" s="49">
        <v>0.09</v>
      </c>
      <c r="D496" s="49">
        <v>0.02</v>
      </c>
      <c r="E496" s="50">
        <v>0.09</v>
      </c>
      <c r="F496" s="50">
        <v>0.15</v>
      </c>
      <c r="G496" s="49">
        <v>0.08</v>
      </c>
      <c r="H496" s="50">
        <v>0.09</v>
      </c>
      <c r="I496" s="23" t="s">
        <v>152</v>
      </c>
      <c r="J496" s="50">
        <v>0.09</v>
      </c>
      <c r="K496" s="50">
        <v>0.1</v>
      </c>
      <c r="L496" s="50">
        <v>0.12</v>
      </c>
      <c r="M496" s="49">
        <v>0.13</v>
      </c>
      <c r="N496" s="50">
        <v>0.01</v>
      </c>
      <c r="O496" s="49">
        <v>7.0000000000000007E-2</v>
      </c>
      <c r="P496" s="50">
        <v>7.0000000000000007E-2</v>
      </c>
      <c r="Q496" s="50">
        <v>0.11</v>
      </c>
      <c r="R496" s="50">
        <v>0.11</v>
      </c>
      <c r="S496" s="50">
        <v>7.0000000000000007E-2</v>
      </c>
      <c r="T496" s="50">
        <v>0.11</v>
      </c>
      <c r="U496" s="49">
        <v>0.02</v>
      </c>
      <c r="V496" s="50">
        <v>0.16</v>
      </c>
      <c r="W496" s="23" t="s">
        <v>152</v>
      </c>
      <c r="X496" s="50">
        <v>0.12</v>
      </c>
      <c r="Y496" s="50">
        <v>0.1</v>
      </c>
      <c r="Z496" s="49">
        <v>0.09</v>
      </c>
      <c r="AA496" s="50">
        <v>0.1</v>
      </c>
      <c r="AB496" s="50">
        <v>0.1</v>
      </c>
      <c r="AC496" s="50">
        <v>0.04</v>
      </c>
      <c r="AD496" s="49">
        <v>0.17</v>
      </c>
      <c r="AE496" s="50">
        <v>0.04</v>
      </c>
      <c r="AF496" s="50">
        <v>0.02</v>
      </c>
      <c r="AG496" s="50">
        <v>0.03</v>
      </c>
      <c r="AH496" s="49">
        <v>0.14000000000000001</v>
      </c>
      <c r="AI496" s="50">
        <v>0.08</v>
      </c>
      <c r="AJ496" s="50">
        <v>0.06</v>
      </c>
      <c r="AK496" s="49">
        <v>0.04</v>
      </c>
      <c r="AL496" s="50">
        <v>7.0000000000000007E-2</v>
      </c>
      <c r="AM496" s="50">
        <v>0.05</v>
      </c>
      <c r="AN496" s="50">
        <v>0.04</v>
      </c>
      <c r="AO496" s="49">
        <v>0.18</v>
      </c>
      <c r="AP496" s="50">
        <v>0.02</v>
      </c>
      <c r="AQ496" s="50">
        <v>0.11</v>
      </c>
      <c r="AR496" s="49">
        <v>0</v>
      </c>
      <c r="AS496" s="50">
        <v>0.06</v>
      </c>
      <c r="AT496" s="50">
        <v>0.02</v>
      </c>
      <c r="AU496" s="50">
        <v>0.19</v>
      </c>
      <c r="AV496" s="50">
        <v>0.03</v>
      </c>
      <c r="AW496" s="49">
        <v>0.19</v>
      </c>
      <c r="AX496" s="50">
        <v>0.03</v>
      </c>
      <c r="AY496" s="49">
        <v>7.0000000000000007E-2</v>
      </c>
      <c r="AZ496" s="50">
        <v>0.06</v>
      </c>
      <c r="BA496" s="49">
        <v>0.08</v>
      </c>
      <c r="BB496" s="50">
        <v>0.09</v>
      </c>
      <c r="BC496" s="50">
        <v>7.0000000000000007E-2</v>
      </c>
      <c r="BD496" s="49">
        <v>0.18</v>
      </c>
      <c r="BE496" s="50">
        <v>0.09</v>
      </c>
      <c r="BF496" s="51">
        <v>0.03</v>
      </c>
    </row>
    <row r="497" spans="1:58" ht="24.95" customHeight="1">
      <c r="A497" s="6"/>
      <c r="B497" s="15" t="s">
        <v>236</v>
      </c>
      <c r="C497" s="49">
        <v>0.82</v>
      </c>
      <c r="D497" s="49">
        <v>0.96</v>
      </c>
      <c r="E497" s="50">
        <v>0.8</v>
      </c>
      <c r="F497" s="50">
        <v>0.68</v>
      </c>
      <c r="G497" s="49">
        <v>0.83</v>
      </c>
      <c r="H497" s="50">
        <v>0.8</v>
      </c>
      <c r="I497" s="49">
        <v>1</v>
      </c>
      <c r="J497" s="50">
        <v>0.8</v>
      </c>
      <c r="K497" s="50">
        <v>0.77</v>
      </c>
      <c r="L497" s="50">
        <v>0.75</v>
      </c>
      <c r="M497" s="49">
        <v>0.73</v>
      </c>
      <c r="N497" s="50">
        <v>0.97</v>
      </c>
      <c r="O497" s="49">
        <v>0.85</v>
      </c>
      <c r="P497" s="50">
        <v>0.85</v>
      </c>
      <c r="Q497" s="50">
        <v>0.78</v>
      </c>
      <c r="R497" s="50">
        <v>0.77</v>
      </c>
      <c r="S497" s="50">
        <v>0.85</v>
      </c>
      <c r="T497" s="50">
        <v>0.78</v>
      </c>
      <c r="U497" s="49">
        <v>0.95</v>
      </c>
      <c r="V497" s="50">
        <v>0.65</v>
      </c>
      <c r="W497" s="49">
        <v>1</v>
      </c>
      <c r="X497" s="50">
        <v>0.75</v>
      </c>
      <c r="Y497" s="50">
        <v>0.79</v>
      </c>
      <c r="Z497" s="49">
        <v>0.81</v>
      </c>
      <c r="AA497" s="50">
        <v>0.79</v>
      </c>
      <c r="AB497" s="50">
        <v>0.77</v>
      </c>
      <c r="AC497" s="50">
        <v>0.92</v>
      </c>
      <c r="AD497" s="49">
        <v>0.64</v>
      </c>
      <c r="AE497" s="50">
        <v>0.9</v>
      </c>
      <c r="AF497" s="50">
        <v>0.95</v>
      </c>
      <c r="AG497" s="50">
        <v>0.93</v>
      </c>
      <c r="AH497" s="49">
        <v>0.73</v>
      </c>
      <c r="AI497" s="50">
        <v>0.81</v>
      </c>
      <c r="AJ497" s="50">
        <v>0.88</v>
      </c>
      <c r="AK497" s="49">
        <v>0.92</v>
      </c>
      <c r="AL497" s="50">
        <v>0.86</v>
      </c>
      <c r="AM497" s="50">
        <v>0.91</v>
      </c>
      <c r="AN497" s="50">
        <v>0.92</v>
      </c>
      <c r="AO497" s="49">
        <v>0.61</v>
      </c>
      <c r="AP497" s="50">
        <v>0.95</v>
      </c>
      <c r="AQ497" s="50">
        <v>0.77</v>
      </c>
      <c r="AR497" s="49">
        <v>0.98</v>
      </c>
      <c r="AS497" s="50">
        <v>0.89</v>
      </c>
      <c r="AT497" s="50">
        <v>0.95</v>
      </c>
      <c r="AU497" s="50">
        <v>0.61</v>
      </c>
      <c r="AV497" s="50">
        <v>0.94</v>
      </c>
      <c r="AW497" s="49">
        <v>0.61</v>
      </c>
      <c r="AX497" s="50">
        <v>0.94</v>
      </c>
      <c r="AY497" s="49">
        <v>0.86</v>
      </c>
      <c r="AZ497" s="50">
        <v>0.88</v>
      </c>
      <c r="BA497" s="49">
        <v>0.82</v>
      </c>
      <c r="BB497" s="50">
        <v>0.81</v>
      </c>
      <c r="BC497" s="50">
        <v>0.86</v>
      </c>
      <c r="BD497" s="49">
        <v>0.64</v>
      </c>
      <c r="BE497" s="50">
        <v>0.79</v>
      </c>
      <c r="BF497" s="51">
        <v>0.93</v>
      </c>
    </row>
    <row r="498" spans="1:58" ht="24.95" customHeight="1">
      <c r="A498" s="6"/>
      <c r="B498" s="15" t="s">
        <v>237</v>
      </c>
      <c r="C498" s="32">
        <v>0.66</v>
      </c>
      <c r="D498" s="32">
        <v>0.91</v>
      </c>
      <c r="E498" s="31">
        <v>0.66</v>
      </c>
      <c r="F498" s="31">
        <v>0.4</v>
      </c>
      <c r="G498" s="32">
        <v>0.57999999999999996</v>
      </c>
      <c r="H498" s="31">
        <v>0.72</v>
      </c>
      <c r="I498" s="32">
        <v>0.62</v>
      </c>
      <c r="J498" s="31">
        <v>0.7</v>
      </c>
      <c r="K498" s="31">
        <v>0.68</v>
      </c>
      <c r="L498" s="31">
        <v>0.62</v>
      </c>
      <c r="M498" s="32">
        <v>0.56000000000000005</v>
      </c>
      <c r="N498" s="31">
        <v>0.89</v>
      </c>
      <c r="O498" s="32">
        <v>0.65</v>
      </c>
      <c r="P498" s="31">
        <v>0.7</v>
      </c>
      <c r="Q498" s="31">
        <v>0.55000000000000004</v>
      </c>
      <c r="R498" s="31">
        <v>0.75</v>
      </c>
      <c r="S498" s="31">
        <v>0.68</v>
      </c>
      <c r="T498" s="31">
        <v>0.63</v>
      </c>
      <c r="U498" s="32">
        <v>0.9</v>
      </c>
      <c r="V498" s="31">
        <v>0.43</v>
      </c>
      <c r="W498" s="32">
        <v>0.78</v>
      </c>
      <c r="X498" s="31">
        <v>0.57999999999999996</v>
      </c>
      <c r="Y498" s="31">
        <v>0.67</v>
      </c>
      <c r="Z498" s="32">
        <v>0.63</v>
      </c>
      <c r="AA498" s="31">
        <v>0.67</v>
      </c>
      <c r="AB498" s="31">
        <v>0.65</v>
      </c>
      <c r="AC498" s="31">
        <v>0.72</v>
      </c>
      <c r="AD498" s="32">
        <v>0.43</v>
      </c>
      <c r="AE498" s="31">
        <v>0.74</v>
      </c>
      <c r="AF498" s="31">
        <v>0.87</v>
      </c>
      <c r="AG498" s="31">
        <v>0.81</v>
      </c>
      <c r="AH498" s="32">
        <v>0.46</v>
      </c>
      <c r="AI498" s="31">
        <v>0.64</v>
      </c>
      <c r="AJ498" s="31">
        <v>0.81</v>
      </c>
      <c r="AK498" s="32">
        <v>0.78</v>
      </c>
      <c r="AL498" s="31">
        <v>0.66</v>
      </c>
      <c r="AM498" s="31">
        <v>0.8</v>
      </c>
      <c r="AN498" s="31">
        <v>0.76</v>
      </c>
      <c r="AO498" s="32">
        <v>0.28999999999999998</v>
      </c>
      <c r="AP498" s="31">
        <v>0.88</v>
      </c>
      <c r="AQ498" s="31">
        <v>0.61</v>
      </c>
      <c r="AR498" s="32">
        <v>0.94</v>
      </c>
      <c r="AS498" s="31">
        <v>0.63</v>
      </c>
      <c r="AT498" s="31">
        <v>0.83</v>
      </c>
      <c r="AU498" s="31">
        <v>0.38</v>
      </c>
      <c r="AV498" s="31">
        <v>0.85</v>
      </c>
      <c r="AW498" s="32">
        <v>0.45</v>
      </c>
      <c r="AX498" s="31">
        <v>0.8</v>
      </c>
      <c r="AY498" s="32">
        <v>0.7</v>
      </c>
      <c r="AZ498" s="31">
        <v>0.83</v>
      </c>
      <c r="BA498" s="32">
        <v>0.6</v>
      </c>
      <c r="BB498" s="31">
        <v>0.68</v>
      </c>
      <c r="BC498" s="31">
        <v>0.55000000000000004</v>
      </c>
      <c r="BD498" s="32">
        <v>0.47</v>
      </c>
      <c r="BE498" s="31">
        <v>0.59</v>
      </c>
      <c r="BF498" s="34">
        <v>0.8</v>
      </c>
    </row>
    <row r="499" spans="1:58" ht="24.95" customHeight="1">
      <c r="A499" s="6"/>
      <c r="B499" s="15" t="s">
        <v>238</v>
      </c>
      <c r="C499" s="32">
        <v>0.24</v>
      </c>
      <c r="D499" s="32">
        <v>0.06</v>
      </c>
      <c r="E499" s="31">
        <v>0.24</v>
      </c>
      <c r="F499" s="31">
        <v>0.43</v>
      </c>
      <c r="G499" s="32">
        <v>0.33</v>
      </c>
      <c r="H499" s="31">
        <v>0.17</v>
      </c>
      <c r="I499" s="32">
        <v>0.38</v>
      </c>
      <c r="J499" s="31">
        <v>0.19</v>
      </c>
      <c r="K499" s="31">
        <v>0.2</v>
      </c>
      <c r="L499" s="31">
        <v>0.24</v>
      </c>
      <c r="M499" s="32">
        <v>0.3</v>
      </c>
      <c r="N499" s="31">
        <v>0.1</v>
      </c>
      <c r="O499" s="32">
        <v>0.26</v>
      </c>
      <c r="P499" s="31">
        <v>0.22</v>
      </c>
      <c r="Q499" s="31">
        <v>0.34</v>
      </c>
      <c r="R499" s="31">
        <v>0.14000000000000001</v>
      </c>
      <c r="S499" s="31">
        <v>0.24</v>
      </c>
      <c r="T499" s="31">
        <v>0.26</v>
      </c>
      <c r="U499" s="32">
        <v>7.0000000000000007E-2</v>
      </c>
      <c r="V499" s="31">
        <v>0.38</v>
      </c>
      <c r="W499" s="32">
        <v>0.22</v>
      </c>
      <c r="X499" s="31">
        <v>0.28999999999999998</v>
      </c>
      <c r="Y499" s="31">
        <v>0.22</v>
      </c>
      <c r="Z499" s="32">
        <v>0.27</v>
      </c>
      <c r="AA499" s="31">
        <v>0.21</v>
      </c>
      <c r="AB499" s="31">
        <v>0.22</v>
      </c>
      <c r="AC499" s="31">
        <v>0.24</v>
      </c>
      <c r="AD499" s="32">
        <v>0.39</v>
      </c>
      <c r="AE499" s="31">
        <v>0.21</v>
      </c>
      <c r="AF499" s="31">
        <v>0.1</v>
      </c>
      <c r="AG499" s="31">
        <v>0.15</v>
      </c>
      <c r="AH499" s="32">
        <v>0.4</v>
      </c>
      <c r="AI499" s="31">
        <v>0.24</v>
      </c>
      <c r="AJ499" s="31">
        <v>0.12</v>
      </c>
      <c r="AK499" s="32">
        <v>0.17</v>
      </c>
      <c r="AL499" s="31">
        <v>0.27</v>
      </c>
      <c r="AM499" s="31">
        <v>0.15</v>
      </c>
      <c r="AN499" s="31">
        <v>0.2</v>
      </c>
      <c r="AO499" s="32">
        <v>0.5</v>
      </c>
      <c r="AP499" s="31">
        <v>0.09</v>
      </c>
      <c r="AQ499" s="31">
        <v>0.27</v>
      </c>
      <c r="AR499" s="32">
        <v>0.05</v>
      </c>
      <c r="AS499" s="31">
        <v>0.31</v>
      </c>
      <c r="AT499" s="31">
        <v>0.14000000000000001</v>
      </c>
      <c r="AU499" s="31">
        <v>0.42</v>
      </c>
      <c r="AV499" s="31">
        <v>0.12</v>
      </c>
      <c r="AW499" s="32">
        <v>0.35</v>
      </c>
      <c r="AX499" s="31">
        <v>0.17</v>
      </c>
      <c r="AY499" s="32">
        <v>0.22</v>
      </c>
      <c r="AZ499" s="31">
        <v>0.11</v>
      </c>
      <c r="BA499" s="32">
        <v>0.3</v>
      </c>
      <c r="BB499" s="31">
        <v>0.23</v>
      </c>
      <c r="BC499" s="31">
        <v>0.38</v>
      </c>
      <c r="BD499" s="32">
        <v>0.34</v>
      </c>
      <c r="BE499" s="31">
        <v>0.28999999999999998</v>
      </c>
      <c r="BF499" s="34">
        <v>0.16</v>
      </c>
    </row>
    <row r="500" spans="1:58" ht="24.95" customHeight="1">
      <c r="A500" s="6"/>
      <c r="B500" s="15" t="s">
        <v>239</v>
      </c>
      <c r="C500" s="32">
        <v>0.05</v>
      </c>
      <c r="D500" s="32">
        <v>0.02</v>
      </c>
      <c r="E500" s="31">
        <v>0.03</v>
      </c>
      <c r="F500" s="31">
        <v>0.09</v>
      </c>
      <c r="G500" s="32">
        <v>0.04</v>
      </c>
      <c r="H500" s="31">
        <v>0.05</v>
      </c>
      <c r="I500" s="32" t="s">
        <v>152</v>
      </c>
      <c r="J500" s="31">
        <v>0.04</v>
      </c>
      <c r="K500" s="31">
        <v>0.09</v>
      </c>
      <c r="L500" s="31">
        <v>0.05</v>
      </c>
      <c r="M500" s="32">
        <v>7.0000000000000007E-2</v>
      </c>
      <c r="N500" s="31" t="s">
        <v>152</v>
      </c>
      <c r="O500" s="32">
        <v>0.05</v>
      </c>
      <c r="P500" s="31">
        <v>0.01</v>
      </c>
      <c r="Q500" s="31">
        <v>0.06</v>
      </c>
      <c r="R500" s="31">
        <v>0.09</v>
      </c>
      <c r="S500" s="31">
        <v>0.03</v>
      </c>
      <c r="T500" s="31">
        <v>7.0000000000000007E-2</v>
      </c>
      <c r="U500" s="32">
        <v>0.02</v>
      </c>
      <c r="V500" s="31">
        <v>0.09</v>
      </c>
      <c r="W500" s="32" t="s">
        <v>152</v>
      </c>
      <c r="X500" s="31">
        <v>0.06</v>
      </c>
      <c r="Y500" s="31">
        <v>0.06</v>
      </c>
      <c r="Z500" s="32">
        <v>0.04</v>
      </c>
      <c r="AA500" s="31">
        <v>0.06</v>
      </c>
      <c r="AB500" s="31">
        <v>0.04</v>
      </c>
      <c r="AC500" s="31">
        <v>0.04</v>
      </c>
      <c r="AD500" s="32">
        <v>0.09</v>
      </c>
      <c r="AE500" s="31">
        <v>0.03</v>
      </c>
      <c r="AF500" s="31">
        <v>0.02</v>
      </c>
      <c r="AG500" s="31">
        <v>0.02</v>
      </c>
      <c r="AH500" s="32">
        <v>0.09</v>
      </c>
      <c r="AI500" s="31">
        <v>0.02</v>
      </c>
      <c r="AJ500" s="31">
        <v>0.03</v>
      </c>
      <c r="AK500" s="32">
        <v>0.03</v>
      </c>
      <c r="AL500" s="31">
        <v>0.03</v>
      </c>
      <c r="AM500" s="31">
        <v>0.04</v>
      </c>
      <c r="AN500" s="31">
        <v>0.03</v>
      </c>
      <c r="AO500" s="32">
        <v>0.09</v>
      </c>
      <c r="AP500" s="31">
        <v>0.02</v>
      </c>
      <c r="AQ500" s="31">
        <v>0.06</v>
      </c>
      <c r="AR500" s="32">
        <v>0</v>
      </c>
      <c r="AS500" s="31">
        <v>0.05</v>
      </c>
      <c r="AT500" s="31">
        <v>0.02</v>
      </c>
      <c r="AU500" s="31">
        <v>0.11</v>
      </c>
      <c r="AV500" s="31">
        <v>0.01</v>
      </c>
      <c r="AW500" s="32">
        <v>0.1</v>
      </c>
      <c r="AX500" s="31">
        <v>0.02</v>
      </c>
      <c r="AY500" s="32">
        <v>0.04</v>
      </c>
      <c r="AZ500" s="31">
        <v>0.05</v>
      </c>
      <c r="BA500" s="32">
        <v>0.04</v>
      </c>
      <c r="BB500" s="31">
        <v>0.05</v>
      </c>
      <c r="BC500" s="31">
        <v>0.04</v>
      </c>
      <c r="BD500" s="32">
        <v>7.0000000000000007E-2</v>
      </c>
      <c r="BE500" s="31">
        <v>0.05</v>
      </c>
      <c r="BF500" s="34">
        <v>0.03</v>
      </c>
    </row>
    <row r="501" spans="1:58" ht="24.95" customHeight="1">
      <c r="A501" s="6"/>
      <c r="B501" s="15" t="s">
        <v>240</v>
      </c>
      <c r="C501" s="32">
        <v>0.04</v>
      </c>
      <c r="D501" s="32" t="s">
        <v>152</v>
      </c>
      <c r="E501" s="31">
        <v>7.0000000000000007E-2</v>
      </c>
      <c r="F501" s="31">
        <v>0.06</v>
      </c>
      <c r="G501" s="32">
        <v>0.03</v>
      </c>
      <c r="H501" s="31">
        <v>0.04</v>
      </c>
      <c r="I501" s="32" t="s">
        <v>152</v>
      </c>
      <c r="J501" s="31">
        <v>0.05</v>
      </c>
      <c r="K501" s="31">
        <v>0.02</v>
      </c>
      <c r="L501" s="31">
        <v>7.0000000000000007E-2</v>
      </c>
      <c r="M501" s="32">
        <v>0.06</v>
      </c>
      <c r="N501" s="31">
        <v>0.01</v>
      </c>
      <c r="O501" s="32">
        <v>0.02</v>
      </c>
      <c r="P501" s="31">
        <v>0.05</v>
      </c>
      <c r="Q501" s="31">
        <v>0.05</v>
      </c>
      <c r="R501" s="31">
        <v>0.03</v>
      </c>
      <c r="S501" s="31">
        <v>0.04</v>
      </c>
      <c r="T501" s="31">
        <v>0.04</v>
      </c>
      <c r="U501" s="32">
        <v>0.01</v>
      </c>
      <c r="V501" s="31">
        <v>0.08</v>
      </c>
      <c r="W501" s="32" t="s">
        <v>152</v>
      </c>
      <c r="X501" s="31">
        <v>0.06</v>
      </c>
      <c r="Y501" s="31">
        <v>0.04</v>
      </c>
      <c r="Z501" s="32">
        <v>0.05</v>
      </c>
      <c r="AA501" s="31">
        <v>0.04</v>
      </c>
      <c r="AB501" s="31">
        <v>0.06</v>
      </c>
      <c r="AC501" s="31" t="s">
        <v>152</v>
      </c>
      <c r="AD501" s="32">
        <v>0.09</v>
      </c>
      <c r="AE501" s="31">
        <v>0.02</v>
      </c>
      <c r="AF501" s="31" t="s">
        <v>152</v>
      </c>
      <c r="AG501" s="31">
        <v>0.01</v>
      </c>
      <c r="AH501" s="32">
        <v>0.05</v>
      </c>
      <c r="AI501" s="31">
        <v>0.06</v>
      </c>
      <c r="AJ501" s="31">
        <v>0.02</v>
      </c>
      <c r="AK501" s="32">
        <v>0.01</v>
      </c>
      <c r="AL501" s="31">
        <v>0.03</v>
      </c>
      <c r="AM501" s="31">
        <v>0.01</v>
      </c>
      <c r="AN501" s="31">
        <v>0.01</v>
      </c>
      <c r="AO501" s="32">
        <v>0.09</v>
      </c>
      <c r="AP501" s="31" t="s">
        <v>152</v>
      </c>
      <c r="AQ501" s="31">
        <v>0.05</v>
      </c>
      <c r="AR501" s="32" t="s">
        <v>152</v>
      </c>
      <c r="AS501" s="31">
        <v>0.01</v>
      </c>
      <c r="AT501" s="31">
        <v>0</v>
      </c>
      <c r="AU501" s="31">
        <v>0.08</v>
      </c>
      <c r="AV501" s="31">
        <v>0.01</v>
      </c>
      <c r="AW501" s="32">
        <v>0.09</v>
      </c>
      <c r="AX501" s="31">
        <v>0.01</v>
      </c>
      <c r="AY501" s="32">
        <v>0.03</v>
      </c>
      <c r="AZ501" s="31">
        <v>0.01</v>
      </c>
      <c r="BA501" s="32">
        <v>0.04</v>
      </c>
      <c r="BB501" s="31">
        <v>0.04</v>
      </c>
      <c r="BC501" s="31">
        <v>0.02</v>
      </c>
      <c r="BD501" s="32">
        <v>0.1</v>
      </c>
      <c r="BE501" s="31">
        <v>0.04</v>
      </c>
      <c r="BF501" s="34">
        <v>0</v>
      </c>
    </row>
    <row r="502" spans="1:58" ht="24.95" customHeight="1">
      <c r="A502" s="8"/>
      <c r="B502" s="15" t="s">
        <v>157</v>
      </c>
      <c r="C502" s="39">
        <v>0.01</v>
      </c>
      <c r="D502" s="39">
        <v>0.01</v>
      </c>
      <c r="E502" s="35">
        <v>0.01</v>
      </c>
      <c r="F502" s="35">
        <v>0.02</v>
      </c>
      <c r="G502" s="39">
        <v>0.02</v>
      </c>
      <c r="H502" s="35">
        <v>0.01</v>
      </c>
      <c r="I502" s="39" t="s">
        <v>152</v>
      </c>
      <c r="J502" s="35">
        <v>0.02</v>
      </c>
      <c r="K502" s="35">
        <v>0.02</v>
      </c>
      <c r="L502" s="35">
        <v>0.01</v>
      </c>
      <c r="M502" s="39">
        <v>0.02</v>
      </c>
      <c r="N502" s="35" t="s">
        <v>152</v>
      </c>
      <c r="O502" s="39">
        <v>0.02</v>
      </c>
      <c r="P502" s="35">
        <v>0.02</v>
      </c>
      <c r="Q502" s="35" t="s">
        <v>152</v>
      </c>
      <c r="R502" s="35" t="s">
        <v>152</v>
      </c>
      <c r="S502" s="35">
        <v>0.02</v>
      </c>
      <c r="T502" s="35" t="s">
        <v>152</v>
      </c>
      <c r="U502" s="39">
        <v>0.01</v>
      </c>
      <c r="V502" s="35">
        <v>0.02</v>
      </c>
      <c r="W502" s="39" t="s">
        <v>152</v>
      </c>
      <c r="X502" s="35">
        <v>0.01</v>
      </c>
      <c r="Y502" s="35">
        <v>0.02</v>
      </c>
      <c r="Z502" s="39">
        <v>0.01</v>
      </c>
      <c r="AA502" s="35">
        <v>0.02</v>
      </c>
      <c r="AB502" s="35">
        <v>0.02</v>
      </c>
      <c r="AC502" s="35" t="s">
        <v>152</v>
      </c>
      <c r="AD502" s="39">
        <v>0.01</v>
      </c>
      <c r="AE502" s="35">
        <v>0.01</v>
      </c>
      <c r="AF502" s="35">
        <v>0.01</v>
      </c>
      <c r="AG502" s="35">
        <v>0.01</v>
      </c>
      <c r="AH502" s="39" t="s">
        <v>152</v>
      </c>
      <c r="AI502" s="35">
        <v>0.03</v>
      </c>
      <c r="AJ502" s="35">
        <v>0.01</v>
      </c>
      <c r="AK502" s="39">
        <v>0.01</v>
      </c>
      <c r="AL502" s="35">
        <v>0.01</v>
      </c>
      <c r="AM502" s="35" t="s">
        <v>152</v>
      </c>
      <c r="AN502" s="35" t="s">
        <v>152</v>
      </c>
      <c r="AO502" s="39">
        <v>0.03</v>
      </c>
      <c r="AP502" s="35">
        <v>0.01</v>
      </c>
      <c r="AQ502" s="35">
        <v>0.01</v>
      </c>
      <c r="AR502" s="39">
        <v>0.01</v>
      </c>
      <c r="AS502" s="35" t="s">
        <v>152</v>
      </c>
      <c r="AT502" s="35">
        <v>0.01</v>
      </c>
      <c r="AU502" s="35">
        <v>0.02</v>
      </c>
      <c r="AV502" s="35">
        <v>0</v>
      </c>
      <c r="AW502" s="39">
        <v>0.02</v>
      </c>
      <c r="AX502" s="35">
        <v>0</v>
      </c>
      <c r="AY502" s="39">
        <v>0</v>
      </c>
      <c r="AZ502" s="35">
        <v>0.01</v>
      </c>
      <c r="BA502" s="39">
        <v>0.02</v>
      </c>
      <c r="BB502" s="35">
        <v>0.01</v>
      </c>
      <c r="BC502" s="35" t="s">
        <v>152</v>
      </c>
      <c r="BD502" s="39">
        <v>0.01</v>
      </c>
      <c r="BE502" s="35">
        <v>0.02</v>
      </c>
      <c r="BF502" s="38">
        <v>0.01</v>
      </c>
    </row>
    <row r="504" spans="1:58" ht="24.95" customHeight="1">
      <c r="A504" s="1"/>
      <c r="B504" s="1" t="s">
        <v>48</v>
      </c>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row>
    <row r="505" spans="1:58" ht="24.9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row>
    <row r="506" spans="1:58" ht="24.95" customHeight="1">
      <c r="A506" s="2" t="s">
        <v>75</v>
      </c>
      <c r="B506" s="3"/>
      <c r="C506" s="69" t="s">
        <v>74</v>
      </c>
      <c r="D506" s="66" t="s">
        <v>76</v>
      </c>
      <c r="E506" s="68"/>
      <c r="F506" s="67"/>
      <c r="G506" s="66" t="s">
        <v>77</v>
      </c>
      <c r="H506" s="67"/>
      <c r="I506" s="66" t="s">
        <v>78</v>
      </c>
      <c r="J506" s="68"/>
      <c r="K506" s="68"/>
      <c r="L506" s="67"/>
      <c r="M506" s="66" t="s">
        <v>79</v>
      </c>
      <c r="N506" s="67"/>
      <c r="O506" s="66" t="s">
        <v>80</v>
      </c>
      <c r="P506" s="68"/>
      <c r="Q506" s="68"/>
      <c r="R506" s="68"/>
      <c r="S506" s="68"/>
      <c r="T506" s="67"/>
      <c r="U506" s="66" t="s">
        <v>81</v>
      </c>
      <c r="V506" s="67"/>
      <c r="W506" s="66" t="s">
        <v>82</v>
      </c>
      <c r="X506" s="68"/>
      <c r="Y506" s="67"/>
      <c r="Z506" s="66" t="s">
        <v>83</v>
      </c>
      <c r="AA506" s="68"/>
      <c r="AB506" s="68"/>
      <c r="AC506" s="67"/>
      <c r="AD506" s="66" t="s">
        <v>84</v>
      </c>
      <c r="AE506" s="68"/>
      <c r="AF506" s="68"/>
      <c r="AG506" s="67"/>
      <c r="AH506" s="66" t="s">
        <v>85</v>
      </c>
      <c r="AI506" s="68"/>
      <c r="AJ506" s="67"/>
      <c r="AK506" s="66" t="s">
        <v>86</v>
      </c>
      <c r="AL506" s="68"/>
      <c r="AM506" s="68"/>
      <c r="AN506" s="67"/>
      <c r="AO506" s="66" t="s">
        <v>87</v>
      </c>
      <c r="AP506" s="68"/>
      <c r="AQ506" s="67"/>
      <c r="AR506" s="66" t="s">
        <v>88</v>
      </c>
      <c r="AS506" s="68"/>
      <c r="AT506" s="68"/>
      <c r="AU506" s="67"/>
      <c r="AV506" s="65" t="s">
        <v>89</v>
      </c>
      <c r="AW506" s="66" t="s">
        <v>90</v>
      </c>
      <c r="AX506" s="67"/>
      <c r="AY506" s="66" t="s">
        <v>91</v>
      </c>
      <c r="AZ506" s="67"/>
      <c r="BA506" s="66" t="s">
        <v>92</v>
      </c>
      <c r="BB506" s="68"/>
      <c r="BC506" s="67"/>
      <c r="BD506" s="66" t="s">
        <v>93</v>
      </c>
      <c r="BE506" s="68"/>
      <c r="BF506" s="67"/>
    </row>
    <row r="507" spans="1:58" ht="24.95" customHeight="1">
      <c r="A507" s="5"/>
      <c r="B507" s="4"/>
      <c r="C507" s="11" t="s">
        <v>94</v>
      </c>
      <c r="D507" s="11" t="s">
        <v>95</v>
      </c>
      <c r="E507" s="10" t="s">
        <v>96</v>
      </c>
      <c r="F507" s="10" t="s">
        <v>97</v>
      </c>
      <c r="G507" s="11" t="s">
        <v>98</v>
      </c>
      <c r="H507" s="10" t="s">
        <v>99</v>
      </c>
      <c r="I507" s="11" t="s">
        <v>100</v>
      </c>
      <c r="J507" s="10" t="s">
        <v>101</v>
      </c>
      <c r="K507" s="10" t="s">
        <v>102</v>
      </c>
      <c r="L507" s="10" t="s">
        <v>103</v>
      </c>
      <c r="M507" s="11" t="s">
        <v>104</v>
      </c>
      <c r="N507" s="10" t="s">
        <v>105</v>
      </c>
      <c r="O507" s="11" t="s">
        <v>106</v>
      </c>
      <c r="P507" s="10" t="s">
        <v>107</v>
      </c>
      <c r="Q507" s="10" t="s">
        <v>108</v>
      </c>
      <c r="R507" s="10" t="s">
        <v>109</v>
      </c>
      <c r="S507" s="10" t="s">
        <v>110</v>
      </c>
      <c r="T507" s="10" t="s">
        <v>111</v>
      </c>
      <c r="U507" s="11" t="s">
        <v>112</v>
      </c>
      <c r="V507" s="10" t="s">
        <v>113</v>
      </c>
      <c r="W507" s="11" t="s">
        <v>114</v>
      </c>
      <c r="X507" s="10" t="s">
        <v>115</v>
      </c>
      <c r="Y507" s="10" t="s">
        <v>116</v>
      </c>
      <c r="Z507" s="11" t="s">
        <v>117</v>
      </c>
      <c r="AA507" s="10" t="s">
        <v>118</v>
      </c>
      <c r="AB507" s="10" t="s">
        <v>119</v>
      </c>
      <c r="AC507" s="10" t="s">
        <v>120</v>
      </c>
      <c r="AD507" s="11" t="s">
        <v>121</v>
      </c>
      <c r="AE507" s="10" t="s">
        <v>122</v>
      </c>
      <c r="AF507" s="10" t="s">
        <v>123</v>
      </c>
      <c r="AG507" s="10" t="s">
        <v>124</v>
      </c>
      <c r="AH507" s="11" t="s">
        <v>125</v>
      </c>
      <c r="AI507" s="10" t="s">
        <v>126</v>
      </c>
      <c r="AJ507" s="10" t="s">
        <v>127</v>
      </c>
      <c r="AK507" s="11" t="s">
        <v>128</v>
      </c>
      <c r="AL507" s="10" t="s">
        <v>129</v>
      </c>
      <c r="AM507" s="10" t="s">
        <v>130</v>
      </c>
      <c r="AN507" s="10" t="s">
        <v>131</v>
      </c>
      <c r="AO507" s="11" t="s">
        <v>132</v>
      </c>
      <c r="AP507" s="10" t="s">
        <v>133</v>
      </c>
      <c r="AQ507" s="10" t="s">
        <v>134</v>
      </c>
      <c r="AR507" s="11" t="s">
        <v>135</v>
      </c>
      <c r="AS507" s="10" t="s">
        <v>136</v>
      </c>
      <c r="AT507" s="10" t="s">
        <v>137</v>
      </c>
      <c r="AU507" s="10" t="s">
        <v>138</v>
      </c>
      <c r="AV507" s="10" t="s">
        <v>139</v>
      </c>
      <c r="AW507" s="11" t="s">
        <v>140</v>
      </c>
      <c r="AX507" s="10" t="s">
        <v>141</v>
      </c>
      <c r="AY507" s="11" t="s">
        <v>142</v>
      </c>
      <c r="AZ507" s="10" t="s">
        <v>143</v>
      </c>
      <c r="BA507" s="11" t="s">
        <v>144</v>
      </c>
      <c r="BB507" s="10" t="s">
        <v>145</v>
      </c>
      <c r="BC507" s="10" t="s">
        <v>146</v>
      </c>
      <c r="BD507" s="11" t="s">
        <v>147</v>
      </c>
      <c r="BE507" s="10" t="s">
        <v>148</v>
      </c>
      <c r="BF507" s="12" t="s">
        <v>149</v>
      </c>
    </row>
    <row r="508" spans="1:58" ht="24.95" customHeight="1">
      <c r="A508" s="7" t="s">
        <v>48</v>
      </c>
      <c r="B508" s="15" t="s">
        <v>150</v>
      </c>
      <c r="C508" s="17">
        <v>301</v>
      </c>
      <c r="D508" s="17">
        <v>108</v>
      </c>
      <c r="E508" s="16">
        <v>58</v>
      </c>
      <c r="F508" s="16">
        <v>114</v>
      </c>
      <c r="G508" s="17">
        <v>136</v>
      </c>
      <c r="H508" s="16">
        <v>163</v>
      </c>
      <c r="I508" s="17">
        <v>60</v>
      </c>
      <c r="J508" s="16">
        <v>78</v>
      </c>
      <c r="K508" s="16">
        <v>81</v>
      </c>
      <c r="L508" s="16">
        <v>82</v>
      </c>
      <c r="M508" s="17">
        <v>181</v>
      </c>
      <c r="N508" s="16">
        <v>93</v>
      </c>
      <c r="O508" s="17">
        <v>81</v>
      </c>
      <c r="P508" s="16">
        <v>93</v>
      </c>
      <c r="Q508" s="16">
        <v>75</v>
      </c>
      <c r="R508" s="16">
        <v>50</v>
      </c>
      <c r="S508" s="16">
        <v>175</v>
      </c>
      <c r="T508" s="16">
        <v>125</v>
      </c>
      <c r="U508" s="17">
        <v>129</v>
      </c>
      <c r="V508" s="16">
        <v>133</v>
      </c>
      <c r="W508" s="17">
        <v>91</v>
      </c>
      <c r="X508" s="16">
        <v>79</v>
      </c>
      <c r="Y508" s="16">
        <v>131</v>
      </c>
      <c r="Z508" s="17">
        <v>146</v>
      </c>
      <c r="AA508" s="16">
        <v>52</v>
      </c>
      <c r="AB508" s="16">
        <v>62</v>
      </c>
      <c r="AC508" s="16">
        <v>40</v>
      </c>
      <c r="AD508" s="17">
        <v>119</v>
      </c>
      <c r="AE508" s="16">
        <v>79</v>
      </c>
      <c r="AF508" s="16">
        <v>94</v>
      </c>
      <c r="AG508" s="16">
        <v>173</v>
      </c>
      <c r="AH508" s="17">
        <v>84</v>
      </c>
      <c r="AI508" s="16">
        <v>87</v>
      </c>
      <c r="AJ508" s="16">
        <v>127</v>
      </c>
      <c r="AK508" s="17">
        <v>212</v>
      </c>
      <c r="AL508" s="16">
        <v>76</v>
      </c>
      <c r="AM508" s="16">
        <v>126</v>
      </c>
      <c r="AN508" s="16">
        <v>187</v>
      </c>
      <c r="AO508" s="17">
        <v>60</v>
      </c>
      <c r="AP508" s="16">
        <v>96</v>
      </c>
      <c r="AQ508" s="16">
        <v>126</v>
      </c>
      <c r="AR508" s="17">
        <v>129</v>
      </c>
      <c r="AS508" s="16">
        <v>60</v>
      </c>
      <c r="AT508" s="16">
        <v>189</v>
      </c>
      <c r="AU508" s="16">
        <v>89</v>
      </c>
      <c r="AV508" s="16">
        <v>136</v>
      </c>
      <c r="AW508" s="17">
        <v>113</v>
      </c>
      <c r="AX508" s="16">
        <v>150</v>
      </c>
      <c r="AY508" s="17">
        <v>251</v>
      </c>
      <c r="AZ508" s="16">
        <v>87</v>
      </c>
      <c r="BA508" s="17">
        <v>72</v>
      </c>
      <c r="BB508" s="16">
        <v>224</v>
      </c>
      <c r="BC508" s="16">
        <v>24</v>
      </c>
      <c r="BD508" s="17">
        <v>69</v>
      </c>
      <c r="BE508" s="16">
        <v>105</v>
      </c>
      <c r="BF508" s="18">
        <v>117</v>
      </c>
    </row>
    <row r="509" spans="1:58" ht="24.95" customHeight="1">
      <c r="A509" s="6"/>
      <c r="B509" s="15"/>
      <c r="C509" s="23"/>
      <c r="D509" s="23"/>
      <c r="E509" s="22"/>
      <c r="F509" s="22"/>
      <c r="G509" s="23"/>
      <c r="H509" s="22"/>
      <c r="I509" s="23"/>
      <c r="J509" s="22"/>
      <c r="K509" s="22"/>
      <c r="L509" s="22"/>
      <c r="M509" s="23"/>
      <c r="N509" s="22"/>
      <c r="O509" s="23"/>
      <c r="P509" s="22"/>
      <c r="Q509" s="22"/>
      <c r="R509" s="22"/>
      <c r="S509" s="22"/>
      <c r="T509" s="22"/>
      <c r="U509" s="23"/>
      <c r="V509" s="22"/>
      <c r="W509" s="23"/>
      <c r="X509" s="22"/>
      <c r="Y509" s="22"/>
      <c r="Z509" s="23"/>
      <c r="AA509" s="22"/>
      <c r="AB509" s="22"/>
      <c r="AC509" s="22"/>
      <c r="AD509" s="23"/>
      <c r="AE509" s="22"/>
      <c r="AF509" s="22"/>
      <c r="AG509" s="22"/>
      <c r="AH509" s="23"/>
      <c r="AI509" s="22"/>
      <c r="AJ509" s="22"/>
      <c r="AK509" s="23"/>
      <c r="AL509" s="22"/>
      <c r="AM509" s="22"/>
      <c r="AN509" s="22"/>
      <c r="AO509" s="23"/>
      <c r="AP509" s="22"/>
      <c r="AQ509" s="22"/>
      <c r="AR509" s="23"/>
      <c r="AS509" s="22"/>
      <c r="AT509" s="22"/>
      <c r="AU509" s="22"/>
      <c r="AV509" s="22"/>
      <c r="AW509" s="23"/>
      <c r="AX509" s="22"/>
      <c r="AY509" s="23"/>
      <c r="AZ509" s="22"/>
      <c r="BA509" s="23"/>
      <c r="BB509" s="22"/>
      <c r="BC509" s="22"/>
      <c r="BD509" s="23"/>
      <c r="BE509" s="22"/>
      <c r="BF509" s="25"/>
    </row>
    <row r="510" spans="1:58" ht="24.95" customHeight="1">
      <c r="A510" s="6"/>
      <c r="B510" s="15" t="s">
        <v>234</v>
      </c>
      <c r="C510" s="49">
        <v>0.85</v>
      </c>
      <c r="D510" s="49">
        <v>0.96</v>
      </c>
      <c r="E510" s="50">
        <v>0.87</v>
      </c>
      <c r="F510" s="50">
        <v>0.71</v>
      </c>
      <c r="G510" s="49">
        <v>0.86</v>
      </c>
      <c r="H510" s="50">
        <v>0.84</v>
      </c>
      <c r="I510" s="49">
        <v>1</v>
      </c>
      <c r="J510" s="50">
        <v>0.91</v>
      </c>
      <c r="K510" s="50">
        <v>0.79</v>
      </c>
      <c r="L510" s="50">
        <v>0.74</v>
      </c>
      <c r="M510" s="49">
        <v>0.79</v>
      </c>
      <c r="N510" s="50">
        <v>0.97</v>
      </c>
      <c r="O510" s="49">
        <v>0.96</v>
      </c>
      <c r="P510" s="50">
        <v>0.81</v>
      </c>
      <c r="Q510" s="50">
        <v>0.79</v>
      </c>
      <c r="R510" s="50">
        <v>0.84</v>
      </c>
      <c r="S510" s="50">
        <v>0.88</v>
      </c>
      <c r="T510" s="50">
        <v>0.81</v>
      </c>
      <c r="U510" s="49">
        <v>0.95</v>
      </c>
      <c r="V510" s="50">
        <v>0.72</v>
      </c>
      <c r="W510" s="49">
        <v>0.91</v>
      </c>
      <c r="X510" s="50">
        <v>0.86</v>
      </c>
      <c r="Y510" s="50">
        <v>0.8</v>
      </c>
      <c r="Z510" s="49">
        <v>0.89</v>
      </c>
      <c r="AA510" s="50">
        <v>0.88</v>
      </c>
      <c r="AB510" s="50">
        <v>0.73</v>
      </c>
      <c r="AC510" s="50">
        <v>0.88</v>
      </c>
      <c r="AD510" s="49">
        <v>0.79</v>
      </c>
      <c r="AE510" s="50">
        <v>0.86</v>
      </c>
      <c r="AF510" s="50">
        <v>0.94</v>
      </c>
      <c r="AG510" s="50">
        <v>0.9</v>
      </c>
      <c r="AH510" s="49">
        <v>0.82</v>
      </c>
      <c r="AI510" s="50">
        <v>0.87</v>
      </c>
      <c r="AJ510" s="50">
        <v>0.86</v>
      </c>
      <c r="AK510" s="49">
        <v>0.94</v>
      </c>
      <c r="AL510" s="50">
        <v>0.78</v>
      </c>
      <c r="AM510" s="50">
        <v>0.91</v>
      </c>
      <c r="AN510" s="50">
        <v>0.91</v>
      </c>
      <c r="AO510" s="49">
        <v>0.76</v>
      </c>
      <c r="AP510" s="50">
        <v>0.93</v>
      </c>
      <c r="AQ510" s="50">
        <v>0.83</v>
      </c>
      <c r="AR510" s="49">
        <v>0.98</v>
      </c>
      <c r="AS510" s="50">
        <v>0.84</v>
      </c>
      <c r="AT510" s="50">
        <v>0.93</v>
      </c>
      <c r="AU510" s="50">
        <v>0.79</v>
      </c>
      <c r="AV510" s="50">
        <v>0.96</v>
      </c>
      <c r="AW510" s="49">
        <v>0.73</v>
      </c>
      <c r="AX510" s="50">
        <v>0.92</v>
      </c>
      <c r="AY510" s="49">
        <v>0.87</v>
      </c>
      <c r="AZ510" s="50">
        <v>0.91</v>
      </c>
      <c r="BA510" s="49">
        <v>0.83</v>
      </c>
      <c r="BB510" s="50">
        <v>0.86</v>
      </c>
      <c r="BC510" s="50">
        <v>0.95</v>
      </c>
      <c r="BD510" s="49">
        <v>0.84</v>
      </c>
      <c r="BE510" s="50">
        <v>0.8</v>
      </c>
      <c r="BF510" s="51">
        <v>0.91</v>
      </c>
    </row>
    <row r="511" spans="1:58" ht="24.95" customHeight="1">
      <c r="A511" s="6"/>
      <c r="B511" s="15" t="s">
        <v>235</v>
      </c>
      <c r="C511" s="49">
        <v>0.13</v>
      </c>
      <c r="D511" s="49">
        <v>0.04</v>
      </c>
      <c r="E511" s="50">
        <v>0.13</v>
      </c>
      <c r="F511" s="50">
        <v>0.23</v>
      </c>
      <c r="G511" s="49">
        <v>0.14000000000000001</v>
      </c>
      <c r="H511" s="50">
        <v>0.12</v>
      </c>
      <c r="I511" s="23" t="s">
        <v>152</v>
      </c>
      <c r="J511" s="50">
        <v>0.09</v>
      </c>
      <c r="K511" s="50">
        <v>0.18</v>
      </c>
      <c r="L511" s="50">
        <v>0.21</v>
      </c>
      <c r="M511" s="49">
        <v>0.17</v>
      </c>
      <c r="N511" s="50">
        <v>0.03</v>
      </c>
      <c r="O511" s="49">
        <v>0.02</v>
      </c>
      <c r="P511" s="50">
        <v>0.15</v>
      </c>
      <c r="Q511" s="50">
        <v>0.2</v>
      </c>
      <c r="R511" s="50">
        <v>0.15</v>
      </c>
      <c r="S511" s="50">
        <v>0.09</v>
      </c>
      <c r="T511" s="50">
        <v>0.18</v>
      </c>
      <c r="U511" s="49">
        <v>0.04</v>
      </c>
      <c r="V511" s="50">
        <v>0.24</v>
      </c>
      <c r="W511" s="49">
        <v>0.08</v>
      </c>
      <c r="X511" s="50">
        <v>0.14000000000000001</v>
      </c>
      <c r="Y511" s="50">
        <v>0.15</v>
      </c>
      <c r="Z511" s="49">
        <v>0.11</v>
      </c>
      <c r="AA511" s="50">
        <v>0.12</v>
      </c>
      <c r="AB511" s="50">
        <v>0.17</v>
      </c>
      <c r="AC511" s="50">
        <v>0.12</v>
      </c>
      <c r="AD511" s="49">
        <v>0.19</v>
      </c>
      <c r="AE511" s="50">
        <v>0.13</v>
      </c>
      <c r="AF511" s="50">
        <v>0.06</v>
      </c>
      <c r="AG511" s="50">
        <v>0.09</v>
      </c>
      <c r="AH511" s="49">
        <v>0.18</v>
      </c>
      <c r="AI511" s="50">
        <v>0.13</v>
      </c>
      <c r="AJ511" s="50">
        <v>0.09</v>
      </c>
      <c r="AK511" s="49">
        <v>0.04</v>
      </c>
      <c r="AL511" s="50">
        <v>0.22</v>
      </c>
      <c r="AM511" s="50">
        <v>7.0000000000000007E-2</v>
      </c>
      <c r="AN511" s="50">
        <v>0.08</v>
      </c>
      <c r="AO511" s="49">
        <v>0.24</v>
      </c>
      <c r="AP511" s="50">
        <v>0.05</v>
      </c>
      <c r="AQ511" s="50">
        <v>0.15</v>
      </c>
      <c r="AR511" s="49">
        <v>0.01</v>
      </c>
      <c r="AS511" s="50">
        <v>0.12</v>
      </c>
      <c r="AT511" s="50">
        <v>0.04</v>
      </c>
      <c r="AU511" s="50">
        <v>0.19</v>
      </c>
      <c r="AV511" s="50">
        <v>0.03</v>
      </c>
      <c r="AW511" s="49">
        <v>0.24</v>
      </c>
      <c r="AX511" s="50">
        <v>7.0000000000000007E-2</v>
      </c>
      <c r="AY511" s="49">
        <v>0.11</v>
      </c>
      <c r="AZ511" s="50">
        <v>0.09</v>
      </c>
      <c r="BA511" s="49">
        <v>0.17</v>
      </c>
      <c r="BB511" s="50">
        <v>0.12</v>
      </c>
      <c r="BC511" s="50">
        <v>0.03</v>
      </c>
      <c r="BD511" s="49">
        <v>0.14000000000000001</v>
      </c>
      <c r="BE511" s="50">
        <v>0.2</v>
      </c>
      <c r="BF511" s="51">
        <v>7.0000000000000007E-2</v>
      </c>
    </row>
    <row r="512" spans="1:58" ht="24.95" customHeight="1">
      <c r="A512" s="6"/>
      <c r="B512" s="15" t="s">
        <v>236</v>
      </c>
      <c r="C512" s="49">
        <v>0.72</v>
      </c>
      <c r="D512" s="49">
        <v>0.92</v>
      </c>
      <c r="E512" s="50">
        <v>0.74</v>
      </c>
      <c r="F512" s="50">
        <v>0.48</v>
      </c>
      <c r="G512" s="49">
        <v>0.72</v>
      </c>
      <c r="H512" s="50">
        <v>0.72</v>
      </c>
      <c r="I512" s="49">
        <v>1</v>
      </c>
      <c r="J512" s="50">
        <v>0.83</v>
      </c>
      <c r="K512" s="50">
        <v>0.61</v>
      </c>
      <c r="L512" s="50">
        <v>0.53</v>
      </c>
      <c r="M512" s="49">
        <v>0.62</v>
      </c>
      <c r="N512" s="50">
        <v>0.93</v>
      </c>
      <c r="O512" s="49">
        <v>0.94</v>
      </c>
      <c r="P512" s="50">
        <v>0.66</v>
      </c>
      <c r="Q512" s="50">
        <v>0.57999999999999996</v>
      </c>
      <c r="R512" s="50">
        <v>0.69</v>
      </c>
      <c r="S512" s="50">
        <v>0.79</v>
      </c>
      <c r="T512" s="50">
        <v>0.63</v>
      </c>
      <c r="U512" s="49">
        <v>0.91</v>
      </c>
      <c r="V512" s="50">
        <v>0.48</v>
      </c>
      <c r="W512" s="49">
        <v>0.83</v>
      </c>
      <c r="X512" s="50">
        <v>0.71</v>
      </c>
      <c r="Y512" s="50">
        <v>0.65</v>
      </c>
      <c r="Z512" s="49">
        <v>0.77</v>
      </c>
      <c r="AA512" s="50">
        <v>0.76</v>
      </c>
      <c r="AB512" s="50">
        <v>0.55000000000000004</v>
      </c>
      <c r="AC512" s="50">
        <v>0.75</v>
      </c>
      <c r="AD512" s="49">
        <v>0.6</v>
      </c>
      <c r="AE512" s="50">
        <v>0.73</v>
      </c>
      <c r="AF512" s="50">
        <v>0.88</v>
      </c>
      <c r="AG512" s="50">
        <v>0.81</v>
      </c>
      <c r="AH512" s="49">
        <v>0.63</v>
      </c>
      <c r="AI512" s="50">
        <v>0.74</v>
      </c>
      <c r="AJ512" s="50">
        <v>0.76</v>
      </c>
      <c r="AK512" s="49">
        <v>0.9</v>
      </c>
      <c r="AL512" s="50">
        <v>0.56000000000000005</v>
      </c>
      <c r="AM512" s="50">
        <v>0.84</v>
      </c>
      <c r="AN512" s="50">
        <v>0.83</v>
      </c>
      <c r="AO512" s="49">
        <v>0.53</v>
      </c>
      <c r="AP512" s="50">
        <v>0.88</v>
      </c>
      <c r="AQ512" s="50">
        <v>0.68</v>
      </c>
      <c r="AR512" s="49">
        <v>0.97</v>
      </c>
      <c r="AS512" s="50">
        <v>0.72</v>
      </c>
      <c r="AT512" s="50">
        <v>0.89</v>
      </c>
      <c r="AU512" s="50">
        <v>0.59</v>
      </c>
      <c r="AV512" s="50">
        <v>0.93</v>
      </c>
      <c r="AW512" s="49">
        <v>0.49</v>
      </c>
      <c r="AX512" s="50">
        <v>0.85</v>
      </c>
      <c r="AY512" s="49">
        <v>0.76</v>
      </c>
      <c r="AZ512" s="50">
        <v>0.81</v>
      </c>
      <c r="BA512" s="49">
        <v>0.66</v>
      </c>
      <c r="BB512" s="50">
        <v>0.75</v>
      </c>
      <c r="BC512" s="50">
        <v>0.91</v>
      </c>
      <c r="BD512" s="49">
        <v>0.69</v>
      </c>
      <c r="BE512" s="50">
        <v>0.6</v>
      </c>
      <c r="BF512" s="51">
        <v>0.85</v>
      </c>
    </row>
    <row r="513" spans="1:58" ht="24.95" customHeight="1">
      <c r="A513" s="6"/>
      <c r="B513" s="15" t="s">
        <v>237</v>
      </c>
      <c r="C513" s="32">
        <v>0.65</v>
      </c>
      <c r="D513" s="32">
        <v>0.84</v>
      </c>
      <c r="E513" s="31">
        <v>0.7</v>
      </c>
      <c r="F513" s="31">
        <v>0.4</v>
      </c>
      <c r="G513" s="32">
        <v>0.59</v>
      </c>
      <c r="H513" s="31">
        <v>0.69</v>
      </c>
      <c r="I513" s="32">
        <v>0.86</v>
      </c>
      <c r="J513" s="31">
        <v>0.77</v>
      </c>
      <c r="K513" s="31">
        <v>0.54</v>
      </c>
      <c r="L513" s="31">
        <v>0.47</v>
      </c>
      <c r="M513" s="32">
        <v>0.51</v>
      </c>
      <c r="N513" s="31">
        <v>0.9</v>
      </c>
      <c r="O513" s="32">
        <v>0.76</v>
      </c>
      <c r="P513" s="31">
        <v>0.63</v>
      </c>
      <c r="Q513" s="31">
        <v>0.53</v>
      </c>
      <c r="R513" s="31">
        <v>0.65</v>
      </c>
      <c r="S513" s="31">
        <v>0.7</v>
      </c>
      <c r="T513" s="31">
        <v>0.57999999999999996</v>
      </c>
      <c r="U513" s="32">
        <v>0.82</v>
      </c>
      <c r="V513" s="31">
        <v>0.41</v>
      </c>
      <c r="W513" s="32">
        <v>0.75</v>
      </c>
      <c r="X513" s="31">
        <v>0.71</v>
      </c>
      <c r="Y513" s="31">
        <v>0.54</v>
      </c>
      <c r="Z513" s="32">
        <v>0.73</v>
      </c>
      <c r="AA513" s="31">
        <v>0.68</v>
      </c>
      <c r="AB513" s="31">
        <v>0.48</v>
      </c>
      <c r="AC513" s="31">
        <v>0.56000000000000005</v>
      </c>
      <c r="AD513" s="32">
        <v>0.49</v>
      </c>
      <c r="AE513" s="31">
        <v>0.67</v>
      </c>
      <c r="AF513" s="31">
        <v>0.86</v>
      </c>
      <c r="AG513" s="31">
        <v>0.77</v>
      </c>
      <c r="AH513" s="32">
        <v>0.55000000000000004</v>
      </c>
      <c r="AI513" s="31">
        <v>0.6</v>
      </c>
      <c r="AJ513" s="31">
        <v>0.73</v>
      </c>
      <c r="AK513" s="32">
        <v>0.77</v>
      </c>
      <c r="AL513" s="31">
        <v>0.46</v>
      </c>
      <c r="AM513" s="31">
        <v>0.78</v>
      </c>
      <c r="AN513" s="31">
        <v>0.7</v>
      </c>
      <c r="AO513" s="32">
        <v>0.45</v>
      </c>
      <c r="AP513" s="31">
        <v>0.83</v>
      </c>
      <c r="AQ513" s="31">
        <v>0.6</v>
      </c>
      <c r="AR513" s="32">
        <v>0.87</v>
      </c>
      <c r="AS513" s="31">
        <v>0.71</v>
      </c>
      <c r="AT513" s="31">
        <v>0.82</v>
      </c>
      <c r="AU513" s="31">
        <v>0.4</v>
      </c>
      <c r="AV513" s="31">
        <v>0.84</v>
      </c>
      <c r="AW513" s="32">
        <v>0.42</v>
      </c>
      <c r="AX513" s="31">
        <v>0.77</v>
      </c>
      <c r="AY513" s="32">
        <v>0.67</v>
      </c>
      <c r="AZ513" s="31">
        <v>0.82</v>
      </c>
      <c r="BA513" s="32">
        <v>0.64</v>
      </c>
      <c r="BB513" s="31">
        <v>0.65</v>
      </c>
      <c r="BC513" s="31">
        <v>0.82</v>
      </c>
      <c r="BD513" s="32">
        <v>0.57999999999999996</v>
      </c>
      <c r="BE513" s="31">
        <v>0.61</v>
      </c>
      <c r="BF513" s="34">
        <v>0.72</v>
      </c>
    </row>
    <row r="514" spans="1:58" ht="24.95" customHeight="1">
      <c r="A514" s="6"/>
      <c r="B514" s="15" t="s">
        <v>238</v>
      </c>
      <c r="C514" s="32">
        <v>0.2</v>
      </c>
      <c r="D514" s="32">
        <v>0.12</v>
      </c>
      <c r="E514" s="31">
        <v>0.17</v>
      </c>
      <c r="F514" s="31">
        <v>0.31</v>
      </c>
      <c r="G514" s="32">
        <v>0.27</v>
      </c>
      <c r="H514" s="31">
        <v>0.15</v>
      </c>
      <c r="I514" s="32">
        <v>0.14000000000000001</v>
      </c>
      <c r="J514" s="31">
        <v>0.14000000000000001</v>
      </c>
      <c r="K514" s="31">
        <v>0.25</v>
      </c>
      <c r="L514" s="31">
        <v>0.26</v>
      </c>
      <c r="M514" s="32">
        <v>0.28000000000000003</v>
      </c>
      <c r="N514" s="31">
        <v>7.0000000000000007E-2</v>
      </c>
      <c r="O514" s="32">
        <v>0.19</v>
      </c>
      <c r="P514" s="31">
        <v>0.18</v>
      </c>
      <c r="Q514" s="31">
        <v>0.25</v>
      </c>
      <c r="R514" s="31">
        <v>0.2</v>
      </c>
      <c r="S514" s="31">
        <v>0.18</v>
      </c>
      <c r="T514" s="31">
        <v>0.23</v>
      </c>
      <c r="U514" s="32">
        <v>0.13</v>
      </c>
      <c r="V514" s="31">
        <v>0.31</v>
      </c>
      <c r="W514" s="32">
        <v>0.16</v>
      </c>
      <c r="X514" s="31">
        <v>0.15</v>
      </c>
      <c r="Y514" s="31">
        <v>0.26</v>
      </c>
      <c r="Z514" s="32">
        <v>0.15</v>
      </c>
      <c r="AA514" s="31">
        <v>0.2</v>
      </c>
      <c r="AB514" s="31">
        <v>0.24</v>
      </c>
      <c r="AC514" s="31">
        <v>0.31</v>
      </c>
      <c r="AD514" s="32">
        <v>0.3</v>
      </c>
      <c r="AE514" s="31">
        <v>0.19</v>
      </c>
      <c r="AF514" s="31">
        <v>7.0000000000000007E-2</v>
      </c>
      <c r="AG514" s="31">
        <v>0.13</v>
      </c>
      <c r="AH514" s="32">
        <v>0.26</v>
      </c>
      <c r="AI514" s="31">
        <v>0.27</v>
      </c>
      <c r="AJ514" s="31">
        <v>0.13</v>
      </c>
      <c r="AK514" s="32">
        <v>0.17</v>
      </c>
      <c r="AL514" s="31">
        <v>0.32</v>
      </c>
      <c r="AM514" s="31">
        <v>0.13</v>
      </c>
      <c r="AN514" s="31">
        <v>0.21</v>
      </c>
      <c r="AO514" s="32">
        <v>0.31</v>
      </c>
      <c r="AP514" s="31">
        <v>0.1</v>
      </c>
      <c r="AQ514" s="31">
        <v>0.23</v>
      </c>
      <c r="AR514" s="32">
        <v>0.11</v>
      </c>
      <c r="AS514" s="31">
        <v>0.13</v>
      </c>
      <c r="AT514" s="31">
        <v>0.12</v>
      </c>
      <c r="AU514" s="31">
        <v>0.39</v>
      </c>
      <c r="AV514" s="31">
        <v>0.12</v>
      </c>
      <c r="AW514" s="32">
        <v>0.31</v>
      </c>
      <c r="AX514" s="31">
        <v>0.15</v>
      </c>
      <c r="AY514" s="32">
        <v>0.2</v>
      </c>
      <c r="AZ514" s="31">
        <v>0.08</v>
      </c>
      <c r="BA514" s="32">
        <v>0.19</v>
      </c>
      <c r="BB514" s="31">
        <v>0.21</v>
      </c>
      <c r="BC514" s="31">
        <v>0.13</v>
      </c>
      <c r="BD514" s="32">
        <v>0.25</v>
      </c>
      <c r="BE514" s="31">
        <v>0.19</v>
      </c>
      <c r="BF514" s="34">
        <v>0.2</v>
      </c>
    </row>
    <row r="515" spans="1:58" ht="24.95" customHeight="1">
      <c r="A515" s="6"/>
      <c r="B515" s="15" t="s">
        <v>239</v>
      </c>
      <c r="C515" s="32">
        <v>0.09</v>
      </c>
      <c r="D515" s="32">
        <v>0.02</v>
      </c>
      <c r="E515" s="31">
        <v>0.08</v>
      </c>
      <c r="F515" s="31">
        <v>0.17</v>
      </c>
      <c r="G515" s="32">
        <v>0.09</v>
      </c>
      <c r="H515" s="31">
        <v>0.09</v>
      </c>
      <c r="I515" s="32" t="s">
        <v>152</v>
      </c>
      <c r="J515" s="31">
        <v>0.06</v>
      </c>
      <c r="K515" s="31">
        <v>0.1</v>
      </c>
      <c r="L515" s="31">
        <v>0.17</v>
      </c>
      <c r="M515" s="32">
        <v>0.13</v>
      </c>
      <c r="N515" s="31" t="s">
        <v>152</v>
      </c>
      <c r="O515" s="32" t="s">
        <v>152</v>
      </c>
      <c r="P515" s="31">
        <v>0.08</v>
      </c>
      <c r="Q515" s="31">
        <v>0.17</v>
      </c>
      <c r="R515" s="31">
        <v>0.12</v>
      </c>
      <c r="S515" s="31">
        <v>0.04</v>
      </c>
      <c r="T515" s="31">
        <v>0.15</v>
      </c>
      <c r="U515" s="32">
        <v>0.02</v>
      </c>
      <c r="V515" s="31">
        <v>0.17</v>
      </c>
      <c r="W515" s="32">
        <v>7.0000000000000007E-2</v>
      </c>
      <c r="X515" s="31">
        <v>0.1</v>
      </c>
      <c r="Y515" s="31">
        <v>0.09</v>
      </c>
      <c r="Z515" s="32">
        <v>0.09</v>
      </c>
      <c r="AA515" s="31">
        <v>0.08</v>
      </c>
      <c r="AB515" s="31">
        <v>0.12</v>
      </c>
      <c r="AC515" s="31">
        <v>7.0000000000000007E-2</v>
      </c>
      <c r="AD515" s="32">
        <v>0.13</v>
      </c>
      <c r="AE515" s="31">
        <v>0.12</v>
      </c>
      <c r="AF515" s="31">
        <v>0.02</v>
      </c>
      <c r="AG515" s="31">
        <v>0.06</v>
      </c>
      <c r="AH515" s="32">
        <v>0.14000000000000001</v>
      </c>
      <c r="AI515" s="31">
        <v>0.1</v>
      </c>
      <c r="AJ515" s="31">
        <v>0.05</v>
      </c>
      <c r="AK515" s="32">
        <v>0.02</v>
      </c>
      <c r="AL515" s="31">
        <v>0.17</v>
      </c>
      <c r="AM515" s="31">
        <v>0.05</v>
      </c>
      <c r="AN515" s="31">
        <v>7.0000000000000007E-2</v>
      </c>
      <c r="AO515" s="32">
        <v>0.17</v>
      </c>
      <c r="AP515" s="31">
        <v>0.04</v>
      </c>
      <c r="AQ515" s="31">
        <v>0.1</v>
      </c>
      <c r="AR515" s="32">
        <v>0</v>
      </c>
      <c r="AS515" s="31">
        <v>0.1</v>
      </c>
      <c r="AT515" s="31">
        <v>0.03</v>
      </c>
      <c r="AU515" s="31">
        <v>0.14000000000000001</v>
      </c>
      <c r="AV515" s="31">
        <v>0.03</v>
      </c>
      <c r="AW515" s="32">
        <v>0.14000000000000001</v>
      </c>
      <c r="AX515" s="31">
        <v>7.0000000000000007E-2</v>
      </c>
      <c r="AY515" s="32">
        <v>0.08</v>
      </c>
      <c r="AZ515" s="31">
        <v>0.09</v>
      </c>
      <c r="BA515" s="32">
        <v>0.11</v>
      </c>
      <c r="BB515" s="31">
        <v>0.08</v>
      </c>
      <c r="BC515" s="31" t="s">
        <v>152</v>
      </c>
      <c r="BD515" s="32">
        <v>0.1</v>
      </c>
      <c r="BE515" s="31">
        <v>0.16</v>
      </c>
      <c r="BF515" s="34">
        <v>0.02</v>
      </c>
    </row>
    <row r="516" spans="1:58" ht="24.95" customHeight="1">
      <c r="A516" s="6"/>
      <c r="B516" s="15" t="s">
        <v>240</v>
      </c>
      <c r="C516" s="32">
        <v>0.04</v>
      </c>
      <c r="D516" s="32">
        <v>0.02</v>
      </c>
      <c r="E516" s="31">
        <v>0.05</v>
      </c>
      <c r="F516" s="31">
        <v>0.06</v>
      </c>
      <c r="G516" s="32">
        <v>0.05</v>
      </c>
      <c r="H516" s="31">
        <v>0.03</v>
      </c>
      <c r="I516" s="32" t="s">
        <v>152</v>
      </c>
      <c r="J516" s="31">
        <v>0.03</v>
      </c>
      <c r="K516" s="31">
        <v>0.08</v>
      </c>
      <c r="L516" s="31">
        <v>0.04</v>
      </c>
      <c r="M516" s="32">
        <v>0.04</v>
      </c>
      <c r="N516" s="31">
        <v>0.03</v>
      </c>
      <c r="O516" s="32">
        <v>0.02</v>
      </c>
      <c r="P516" s="31">
        <v>7.0000000000000007E-2</v>
      </c>
      <c r="Q516" s="31">
        <v>0.03</v>
      </c>
      <c r="R516" s="31">
        <v>0.03</v>
      </c>
      <c r="S516" s="31">
        <v>0.05</v>
      </c>
      <c r="T516" s="31">
        <v>0.03</v>
      </c>
      <c r="U516" s="32">
        <v>0.03</v>
      </c>
      <c r="V516" s="31">
        <v>0.06</v>
      </c>
      <c r="W516" s="32">
        <v>0.01</v>
      </c>
      <c r="X516" s="31">
        <v>0.05</v>
      </c>
      <c r="Y516" s="31">
        <v>0.06</v>
      </c>
      <c r="Z516" s="32">
        <v>0.03</v>
      </c>
      <c r="AA516" s="31">
        <v>0.04</v>
      </c>
      <c r="AB516" s="31">
        <v>0.06</v>
      </c>
      <c r="AC516" s="31">
        <v>0.06</v>
      </c>
      <c r="AD516" s="32">
        <v>0.06</v>
      </c>
      <c r="AE516" s="31">
        <v>0.02</v>
      </c>
      <c r="AF516" s="31">
        <v>0.04</v>
      </c>
      <c r="AG516" s="31">
        <v>0.03</v>
      </c>
      <c r="AH516" s="32">
        <v>0.05</v>
      </c>
      <c r="AI516" s="31">
        <v>0.04</v>
      </c>
      <c r="AJ516" s="31">
        <v>0.04</v>
      </c>
      <c r="AK516" s="32">
        <v>0.02</v>
      </c>
      <c r="AL516" s="31">
        <v>0.04</v>
      </c>
      <c r="AM516" s="31">
        <v>0.02</v>
      </c>
      <c r="AN516" s="31">
        <v>0.01</v>
      </c>
      <c r="AO516" s="32">
        <v>0.06</v>
      </c>
      <c r="AP516" s="31">
        <v>0.01</v>
      </c>
      <c r="AQ516" s="31">
        <v>0.05</v>
      </c>
      <c r="AR516" s="32">
        <v>0.01</v>
      </c>
      <c r="AS516" s="31">
        <v>0.02</v>
      </c>
      <c r="AT516" s="31">
        <v>0.01</v>
      </c>
      <c r="AU516" s="31">
        <v>0.05</v>
      </c>
      <c r="AV516" s="31">
        <v>0.01</v>
      </c>
      <c r="AW516" s="32">
        <v>0.1</v>
      </c>
      <c r="AX516" s="31">
        <v>0.01</v>
      </c>
      <c r="AY516" s="32">
        <v>0.03</v>
      </c>
      <c r="AZ516" s="31">
        <v>0.01</v>
      </c>
      <c r="BA516" s="32">
        <v>0.05</v>
      </c>
      <c r="BB516" s="31">
        <v>0.04</v>
      </c>
      <c r="BC516" s="31">
        <v>0.03</v>
      </c>
      <c r="BD516" s="32">
        <v>0.04</v>
      </c>
      <c r="BE516" s="31">
        <v>0.04</v>
      </c>
      <c r="BF516" s="34">
        <v>0.04</v>
      </c>
    </row>
    <row r="517" spans="1:58" ht="24.95" customHeight="1">
      <c r="A517" s="8"/>
      <c r="B517" s="15" t="s">
        <v>157</v>
      </c>
      <c r="C517" s="39">
        <v>0.02</v>
      </c>
      <c r="D517" s="39">
        <v>0.01</v>
      </c>
      <c r="E517" s="35" t="s">
        <v>152</v>
      </c>
      <c r="F517" s="35">
        <v>0.05</v>
      </c>
      <c r="G517" s="39" t="s">
        <v>152</v>
      </c>
      <c r="H517" s="35">
        <v>0.04</v>
      </c>
      <c r="I517" s="39" t="s">
        <v>152</v>
      </c>
      <c r="J517" s="35" t="s">
        <v>152</v>
      </c>
      <c r="K517" s="35">
        <v>0.03</v>
      </c>
      <c r="L517" s="35">
        <v>0.06</v>
      </c>
      <c r="M517" s="39">
        <v>0.04</v>
      </c>
      <c r="N517" s="35" t="s">
        <v>152</v>
      </c>
      <c r="O517" s="39">
        <v>0.03</v>
      </c>
      <c r="P517" s="35">
        <v>0.04</v>
      </c>
      <c r="Q517" s="35">
        <v>0.01</v>
      </c>
      <c r="R517" s="35">
        <v>0.01</v>
      </c>
      <c r="S517" s="35">
        <v>0.03</v>
      </c>
      <c r="T517" s="35">
        <v>0.01</v>
      </c>
      <c r="U517" s="39">
        <v>0</v>
      </c>
      <c r="V517" s="35">
        <v>0.05</v>
      </c>
      <c r="W517" s="39">
        <v>0.01</v>
      </c>
      <c r="X517" s="35" t="s">
        <v>152</v>
      </c>
      <c r="Y517" s="35">
        <v>0.05</v>
      </c>
      <c r="Z517" s="39">
        <v>0</v>
      </c>
      <c r="AA517" s="35" t="s">
        <v>152</v>
      </c>
      <c r="AB517" s="35">
        <v>0.1</v>
      </c>
      <c r="AC517" s="35" t="s">
        <v>152</v>
      </c>
      <c r="AD517" s="39">
        <v>0.02</v>
      </c>
      <c r="AE517" s="35">
        <v>0.01</v>
      </c>
      <c r="AF517" s="35">
        <v>0.01</v>
      </c>
      <c r="AG517" s="35">
        <v>0.01</v>
      </c>
      <c r="AH517" s="39" t="s">
        <v>152</v>
      </c>
      <c r="AI517" s="35" t="s">
        <v>152</v>
      </c>
      <c r="AJ517" s="35">
        <v>0.05</v>
      </c>
      <c r="AK517" s="39">
        <v>0.03</v>
      </c>
      <c r="AL517" s="35">
        <v>0.01</v>
      </c>
      <c r="AM517" s="35">
        <v>0.02</v>
      </c>
      <c r="AN517" s="35">
        <v>0.02</v>
      </c>
      <c r="AO517" s="39" t="s">
        <v>152</v>
      </c>
      <c r="AP517" s="35">
        <v>0.01</v>
      </c>
      <c r="AQ517" s="35">
        <v>0.02</v>
      </c>
      <c r="AR517" s="39">
        <v>0.01</v>
      </c>
      <c r="AS517" s="35">
        <v>0.05</v>
      </c>
      <c r="AT517" s="35">
        <v>0.02</v>
      </c>
      <c r="AU517" s="35">
        <v>0.02</v>
      </c>
      <c r="AV517" s="35">
        <v>0</v>
      </c>
      <c r="AW517" s="39">
        <v>0.03</v>
      </c>
      <c r="AX517" s="35">
        <v>0</v>
      </c>
      <c r="AY517" s="39">
        <v>0.02</v>
      </c>
      <c r="AZ517" s="35" t="s">
        <v>152</v>
      </c>
      <c r="BA517" s="39">
        <v>0.01</v>
      </c>
      <c r="BB517" s="35">
        <v>0.02</v>
      </c>
      <c r="BC517" s="35">
        <v>0.02</v>
      </c>
      <c r="BD517" s="39">
        <v>0.02</v>
      </c>
      <c r="BE517" s="35">
        <v>0</v>
      </c>
      <c r="BF517" s="38">
        <v>0.02</v>
      </c>
    </row>
    <row r="519" spans="1:58" ht="24.95" customHeight="1">
      <c r="A519" s="1"/>
      <c r="B519" s="1" t="s">
        <v>49</v>
      </c>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row>
    <row r="520" spans="1:58" ht="24.9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row>
    <row r="521" spans="1:58" ht="24.95" customHeight="1">
      <c r="A521" s="2" t="s">
        <v>75</v>
      </c>
      <c r="B521" s="3"/>
      <c r="C521" s="69" t="s">
        <v>74</v>
      </c>
      <c r="D521" s="66" t="s">
        <v>76</v>
      </c>
      <c r="E521" s="68"/>
      <c r="F521" s="67"/>
      <c r="G521" s="66" t="s">
        <v>77</v>
      </c>
      <c r="H521" s="67"/>
      <c r="I521" s="66" t="s">
        <v>78</v>
      </c>
      <c r="J521" s="68"/>
      <c r="K521" s="68"/>
      <c r="L521" s="67"/>
      <c r="M521" s="66" t="s">
        <v>79</v>
      </c>
      <c r="N521" s="67"/>
      <c r="O521" s="66" t="s">
        <v>80</v>
      </c>
      <c r="P521" s="68"/>
      <c r="Q521" s="68"/>
      <c r="R521" s="68"/>
      <c r="S521" s="68"/>
      <c r="T521" s="67"/>
      <c r="U521" s="66" t="s">
        <v>81</v>
      </c>
      <c r="V521" s="67"/>
      <c r="W521" s="66" t="s">
        <v>82</v>
      </c>
      <c r="X521" s="68"/>
      <c r="Y521" s="67"/>
      <c r="Z521" s="66" t="s">
        <v>83</v>
      </c>
      <c r="AA521" s="68"/>
      <c r="AB521" s="68"/>
      <c r="AC521" s="67"/>
      <c r="AD521" s="66" t="s">
        <v>84</v>
      </c>
      <c r="AE521" s="68"/>
      <c r="AF521" s="68"/>
      <c r="AG521" s="67"/>
      <c r="AH521" s="66" t="s">
        <v>85</v>
      </c>
      <c r="AI521" s="68"/>
      <c r="AJ521" s="67"/>
      <c r="AK521" s="66" t="s">
        <v>86</v>
      </c>
      <c r="AL521" s="68"/>
      <c r="AM521" s="68"/>
      <c r="AN521" s="67"/>
      <c r="AO521" s="66" t="s">
        <v>87</v>
      </c>
      <c r="AP521" s="68"/>
      <c r="AQ521" s="67"/>
      <c r="AR521" s="66" t="s">
        <v>88</v>
      </c>
      <c r="AS521" s="68"/>
      <c r="AT521" s="68"/>
      <c r="AU521" s="67"/>
      <c r="AV521" s="65" t="s">
        <v>89</v>
      </c>
      <c r="AW521" s="66" t="s">
        <v>90</v>
      </c>
      <c r="AX521" s="67"/>
      <c r="AY521" s="66" t="s">
        <v>91</v>
      </c>
      <c r="AZ521" s="67"/>
      <c r="BA521" s="66" t="s">
        <v>92</v>
      </c>
      <c r="BB521" s="68"/>
      <c r="BC521" s="67"/>
      <c r="BD521" s="66" t="s">
        <v>93</v>
      </c>
      <c r="BE521" s="68"/>
      <c r="BF521" s="67"/>
    </row>
    <row r="522" spans="1:58" ht="24.95" customHeight="1">
      <c r="A522" s="5"/>
      <c r="B522" s="4"/>
      <c r="C522" s="11" t="s">
        <v>94</v>
      </c>
      <c r="D522" s="11" t="s">
        <v>95</v>
      </c>
      <c r="E522" s="10" t="s">
        <v>96</v>
      </c>
      <c r="F522" s="10" t="s">
        <v>97</v>
      </c>
      <c r="G522" s="11" t="s">
        <v>98</v>
      </c>
      <c r="H522" s="10" t="s">
        <v>99</v>
      </c>
      <c r="I522" s="11" t="s">
        <v>100</v>
      </c>
      <c r="J522" s="10" t="s">
        <v>101</v>
      </c>
      <c r="K522" s="10" t="s">
        <v>102</v>
      </c>
      <c r="L522" s="10" t="s">
        <v>103</v>
      </c>
      <c r="M522" s="11" t="s">
        <v>104</v>
      </c>
      <c r="N522" s="10" t="s">
        <v>105</v>
      </c>
      <c r="O522" s="11" t="s">
        <v>106</v>
      </c>
      <c r="P522" s="10" t="s">
        <v>107</v>
      </c>
      <c r="Q522" s="10" t="s">
        <v>108</v>
      </c>
      <c r="R522" s="10" t="s">
        <v>109</v>
      </c>
      <c r="S522" s="10" t="s">
        <v>110</v>
      </c>
      <c r="T522" s="10" t="s">
        <v>111</v>
      </c>
      <c r="U522" s="11" t="s">
        <v>112</v>
      </c>
      <c r="V522" s="10" t="s">
        <v>113</v>
      </c>
      <c r="W522" s="11" t="s">
        <v>114</v>
      </c>
      <c r="X522" s="10" t="s">
        <v>115</v>
      </c>
      <c r="Y522" s="10" t="s">
        <v>116</v>
      </c>
      <c r="Z522" s="11" t="s">
        <v>117</v>
      </c>
      <c r="AA522" s="10" t="s">
        <v>118</v>
      </c>
      <c r="AB522" s="10" t="s">
        <v>119</v>
      </c>
      <c r="AC522" s="10" t="s">
        <v>120</v>
      </c>
      <c r="AD522" s="11" t="s">
        <v>121</v>
      </c>
      <c r="AE522" s="10" t="s">
        <v>122</v>
      </c>
      <c r="AF522" s="10" t="s">
        <v>123</v>
      </c>
      <c r="AG522" s="10" t="s">
        <v>124</v>
      </c>
      <c r="AH522" s="11" t="s">
        <v>125</v>
      </c>
      <c r="AI522" s="10" t="s">
        <v>126</v>
      </c>
      <c r="AJ522" s="10" t="s">
        <v>127</v>
      </c>
      <c r="AK522" s="11" t="s">
        <v>128</v>
      </c>
      <c r="AL522" s="10" t="s">
        <v>129</v>
      </c>
      <c r="AM522" s="10" t="s">
        <v>130</v>
      </c>
      <c r="AN522" s="10" t="s">
        <v>131</v>
      </c>
      <c r="AO522" s="11" t="s">
        <v>132</v>
      </c>
      <c r="AP522" s="10" t="s">
        <v>133</v>
      </c>
      <c r="AQ522" s="10" t="s">
        <v>134</v>
      </c>
      <c r="AR522" s="11" t="s">
        <v>135</v>
      </c>
      <c r="AS522" s="10" t="s">
        <v>136</v>
      </c>
      <c r="AT522" s="10" t="s">
        <v>137</v>
      </c>
      <c r="AU522" s="10" t="s">
        <v>138</v>
      </c>
      <c r="AV522" s="10" t="s">
        <v>139</v>
      </c>
      <c r="AW522" s="11" t="s">
        <v>140</v>
      </c>
      <c r="AX522" s="10" t="s">
        <v>141</v>
      </c>
      <c r="AY522" s="11" t="s">
        <v>142</v>
      </c>
      <c r="AZ522" s="10" t="s">
        <v>143</v>
      </c>
      <c r="BA522" s="11" t="s">
        <v>144</v>
      </c>
      <c r="BB522" s="10" t="s">
        <v>145</v>
      </c>
      <c r="BC522" s="10" t="s">
        <v>146</v>
      </c>
      <c r="BD522" s="11" t="s">
        <v>147</v>
      </c>
      <c r="BE522" s="10" t="s">
        <v>148</v>
      </c>
      <c r="BF522" s="12" t="s">
        <v>149</v>
      </c>
    </row>
    <row r="523" spans="1:58" ht="24.95" customHeight="1">
      <c r="A523" s="7" t="s">
        <v>49</v>
      </c>
      <c r="B523" s="15" t="s">
        <v>150</v>
      </c>
      <c r="C523" s="17">
        <v>602</v>
      </c>
      <c r="D523" s="17">
        <v>217</v>
      </c>
      <c r="E523" s="16">
        <v>131</v>
      </c>
      <c r="F523" s="16">
        <v>229</v>
      </c>
      <c r="G523" s="17">
        <v>271</v>
      </c>
      <c r="H523" s="16">
        <v>326</v>
      </c>
      <c r="I523" s="17">
        <v>119</v>
      </c>
      <c r="J523" s="16">
        <v>158</v>
      </c>
      <c r="K523" s="16">
        <v>157</v>
      </c>
      <c r="L523" s="16">
        <v>168</v>
      </c>
      <c r="M523" s="17">
        <v>361</v>
      </c>
      <c r="N523" s="16">
        <v>186</v>
      </c>
      <c r="O523" s="17">
        <v>163</v>
      </c>
      <c r="P523" s="16">
        <v>187</v>
      </c>
      <c r="Q523" s="16">
        <v>150</v>
      </c>
      <c r="R523" s="16">
        <v>99</v>
      </c>
      <c r="S523" s="16">
        <v>349</v>
      </c>
      <c r="T523" s="16">
        <v>250</v>
      </c>
      <c r="U523" s="17">
        <v>258</v>
      </c>
      <c r="V523" s="16">
        <v>265</v>
      </c>
      <c r="W523" s="17">
        <v>151</v>
      </c>
      <c r="X523" s="16">
        <v>183</v>
      </c>
      <c r="Y523" s="16">
        <v>268</v>
      </c>
      <c r="Z523" s="17">
        <v>286</v>
      </c>
      <c r="AA523" s="16">
        <v>102</v>
      </c>
      <c r="AB523" s="16">
        <v>125</v>
      </c>
      <c r="AC523" s="16">
        <v>90</v>
      </c>
      <c r="AD523" s="17">
        <v>239</v>
      </c>
      <c r="AE523" s="16">
        <v>160</v>
      </c>
      <c r="AF523" s="16">
        <v>194</v>
      </c>
      <c r="AG523" s="16">
        <v>353</v>
      </c>
      <c r="AH523" s="17">
        <v>171</v>
      </c>
      <c r="AI523" s="16">
        <v>161</v>
      </c>
      <c r="AJ523" s="16">
        <v>256</v>
      </c>
      <c r="AK523" s="17">
        <v>423</v>
      </c>
      <c r="AL523" s="16">
        <v>177</v>
      </c>
      <c r="AM523" s="16">
        <v>235</v>
      </c>
      <c r="AN523" s="16">
        <v>385</v>
      </c>
      <c r="AO523" s="17">
        <v>102</v>
      </c>
      <c r="AP523" s="16">
        <v>190</v>
      </c>
      <c r="AQ523" s="16">
        <v>258</v>
      </c>
      <c r="AR523" s="17">
        <v>253</v>
      </c>
      <c r="AS523" s="16">
        <v>126</v>
      </c>
      <c r="AT523" s="16">
        <v>379</v>
      </c>
      <c r="AU523" s="16">
        <v>179</v>
      </c>
      <c r="AV523" s="16">
        <v>270</v>
      </c>
      <c r="AW523" s="17">
        <v>220</v>
      </c>
      <c r="AX523" s="16">
        <v>316</v>
      </c>
      <c r="AY523" s="17">
        <v>495</v>
      </c>
      <c r="AZ523" s="16">
        <v>177</v>
      </c>
      <c r="BA523" s="17">
        <v>144</v>
      </c>
      <c r="BB523" s="16">
        <v>451</v>
      </c>
      <c r="BC523" s="16">
        <v>48</v>
      </c>
      <c r="BD523" s="17">
        <v>138</v>
      </c>
      <c r="BE523" s="16">
        <v>211</v>
      </c>
      <c r="BF523" s="18">
        <v>235</v>
      </c>
    </row>
    <row r="524" spans="1:58" ht="24.95" customHeight="1">
      <c r="A524" s="6"/>
      <c r="B524" s="15"/>
      <c r="C524" s="23"/>
      <c r="D524" s="23"/>
      <c r="E524" s="22"/>
      <c r="F524" s="22"/>
      <c r="G524" s="23"/>
      <c r="H524" s="22"/>
      <c r="I524" s="23"/>
      <c r="J524" s="22"/>
      <c r="K524" s="22"/>
      <c r="L524" s="22"/>
      <c r="M524" s="23"/>
      <c r="N524" s="22"/>
      <c r="O524" s="23"/>
      <c r="P524" s="22"/>
      <c r="Q524" s="22"/>
      <c r="R524" s="22"/>
      <c r="S524" s="22"/>
      <c r="T524" s="22"/>
      <c r="U524" s="23"/>
      <c r="V524" s="22"/>
      <c r="W524" s="23"/>
      <c r="X524" s="22"/>
      <c r="Y524" s="22"/>
      <c r="Z524" s="23"/>
      <c r="AA524" s="22"/>
      <c r="AB524" s="22"/>
      <c r="AC524" s="22"/>
      <c r="AD524" s="23"/>
      <c r="AE524" s="22"/>
      <c r="AF524" s="22"/>
      <c r="AG524" s="22"/>
      <c r="AH524" s="23"/>
      <c r="AI524" s="22"/>
      <c r="AJ524" s="22"/>
      <c r="AK524" s="23"/>
      <c r="AL524" s="22"/>
      <c r="AM524" s="22"/>
      <c r="AN524" s="22"/>
      <c r="AO524" s="23"/>
      <c r="AP524" s="22"/>
      <c r="AQ524" s="22"/>
      <c r="AR524" s="23"/>
      <c r="AS524" s="22"/>
      <c r="AT524" s="22"/>
      <c r="AU524" s="22"/>
      <c r="AV524" s="22"/>
      <c r="AW524" s="23"/>
      <c r="AX524" s="22"/>
      <c r="AY524" s="23"/>
      <c r="AZ524" s="22"/>
      <c r="BA524" s="23"/>
      <c r="BB524" s="22"/>
      <c r="BC524" s="22"/>
      <c r="BD524" s="23"/>
      <c r="BE524" s="22"/>
      <c r="BF524" s="25"/>
    </row>
    <row r="525" spans="1:58" ht="24.95" customHeight="1">
      <c r="A525" s="6"/>
      <c r="B525" s="15" t="s">
        <v>269</v>
      </c>
      <c r="C525" s="49">
        <v>0.63</v>
      </c>
      <c r="D525" s="49">
        <v>0.86</v>
      </c>
      <c r="E525" s="50">
        <v>0.67</v>
      </c>
      <c r="F525" s="50">
        <v>0.38</v>
      </c>
      <c r="G525" s="49">
        <v>0.56999999999999995</v>
      </c>
      <c r="H525" s="50">
        <v>0.68</v>
      </c>
      <c r="I525" s="49">
        <v>0.77</v>
      </c>
      <c r="J525" s="50">
        <v>0.71</v>
      </c>
      <c r="K525" s="50">
        <v>0.52</v>
      </c>
      <c r="L525" s="50">
        <v>0.56000000000000005</v>
      </c>
      <c r="M525" s="49">
        <v>0.51</v>
      </c>
      <c r="N525" s="50">
        <v>0.87</v>
      </c>
      <c r="O525" s="49">
        <v>0.66</v>
      </c>
      <c r="P525" s="50">
        <v>0.6</v>
      </c>
      <c r="Q525" s="50">
        <v>0.62</v>
      </c>
      <c r="R525" s="50">
        <v>0.63</v>
      </c>
      <c r="S525" s="50">
        <v>0.63</v>
      </c>
      <c r="T525" s="50">
        <v>0.63</v>
      </c>
      <c r="U525" s="49">
        <v>0.86</v>
      </c>
      <c r="V525" s="50">
        <v>0.39</v>
      </c>
      <c r="W525" s="49">
        <v>0.72</v>
      </c>
      <c r="X525" s="50">
        <v>0.63</v>
      </c>
      <c r="Y525" s="50">
        <v>0.57999999999999996</v>
      </c>
      <c r="Z525" s="49">
        <v>0.68</v>
      </c>
      <c r="AA525" s="50">
        <v>0.63</v>
      </c>
      <c r="AB525" s="50">
        <v>0.56000000000000005</v>
      </c>
      <c r="AC525" s="50">
        <v>0.56999999999999995</v>
      </c>
      <c r="AD525" s="49">
        <v>0.43</v>
      </c>
      <c r="AE525" s="50">
        <v>0.68</v>
      </c>
      <c r="AF525" s="50">
        <v>0.83</v>
      </c>
      <c r="AG525" s="50">
        <v>0.76</v>
      </c>
      <c r="AH525" s="49">
        <v>0.49</v>
      </c>
      <c r="AI525" s="50">
        <v>0.64</v>
      </c>
      <c r="AJ525" s="50">
        <v>0.72</v>
      </c>
      <c r="AK525" s="49">
        <v>0.75</v>
      </c>
      <c r="AL525" s="50">
        <v>0.63</v>
      </c>
      <c r="AM525" s="50">
        <v>0.73</v>
      </c>
      <c r="AN525" s="50">
        <v>0.71</v>
      </c>
      <c r="AO525" s="49">
        <v>0.45</v>
      </c>
      <c r="AP525" s="50">
        <v>0.85</v>
      </c>
      <c r="AQ525" s="50">
        <v>0.56000000000000005</v>
      </c>
      <c r="AR525" s="49">
        <v>1</v>
      </c>
      <c r="AS525" s="50">
        <v>1</v>
      </c>
      <c r="AT525" s="50">
        <v>1</v>
      </c>
      <c r="AU525" s="22" t="s">
        <v>152</v>
      </c>
      <c r="AV525" s="50">
        <v>0.85</v>
      </c>
      <c r="AW525" s="49">
        <v>0.37</v>
      </c>
      <c r="AX525" s="50">
        <v>0.79</v>
      </c>
      <c r="AY525" s="49">
        <v>0.66</v>
      </c>
      <c r="AZ525" s="50">
        <v>0.79</v>
      </c>
      <c r="BA525" s="49">
        <v>0.7</v>
      </c>
      <c r="BB525" s="50">
        <v>0.61</v>
      </c>
      <c r="BC525" s="50">
        <v>0.73</v>
      </c>
      <c r="BD525" s="49">
        <v>0.5</v>
      </c>
      <c r="BE525" s="50">
        <v>0.57999999999999996</v>
      </c>
      <c r="BF525" s="51">
        <v>0.75</v>
      </c>
    </row>
    <row r="526" spans="1:58" ht="24.95" customHeight="1">
      <c r="A526" s="6"/>
      <c r="B526" s="15" t="s">
        <v>270</v>
      </c>
      <c r="C526" s="49">
        <v>0.05</v>
      </c>
      <c r="D526" s="49">
        <v>0.01</v>
      </c>
      <c r="E526" s="50">
        <v>7.0000000000000007E-2</v>
      </c>
      <c r="F526" s="50">
        <v>0.1</v>
      </c>
      <c r="G526" s="49">
        <v>0.06</v>
      </c>
      <c r="H526" s="50">
        <v>0.05</v>
      </c>
      <c r="I526" s="49">
        <v>0.05</v>
      </c>
      <c r="J526" s="50">
        <v>0.04</v>
      </c>
      <c r="K526" s="50">
        <v>7.0000000000000007E-2</v>
      </c>
      <c r="L526" s="50">
        <v>0.06</v>
      </c>
      <c r="M526" s="49">
        <v>7.0000000000000007E-2</v>
      </c>
      <c r="N526" s="50">
        <v>0.03</v>
      </c>
      <c r="O526" s="49">
        <v>0.03</v>
      </c>
      <c r="P526" s="50">
        <v>0.04</v>
      </c>
      <c r="Q526" s="50">
        <v>0.09</v>
      </c>
      <c r="R526" s="50">
        <v>0.06</v>
      </c>
      <c r="S526" s="50">
        <v>0.04</v>
      </c>
      <c r="T526" s="50">
        <v>7.0000000000000007E-2</v>
      </c>
      <c r="U526" s="49">
        <v>0.02</v>
      </c>
      <c r="V526" s="50">
        <v>0.1</v>
      </c>
      <c r="W526" s="49">
        <v>0.04</v>
      </c>
      <c r="X526" s="50">
        <v>7.0000000000000007E-2</v>
      </c>
      <c r="Y526" s="50">
        <v>0.05</v>
      </c>
      <c r="Z526" s="49">
        <v>0.06</v>
      </c>
      <c r="AA526" s="50">
        <v>0.06</v>
      </c>
      <c r="AB526" s="50">
        <v>0.05</v>
      </c>
      <c r="AC526" s="50">
        <v>0.03</v>
      </c>
      <c r="AD526" s="49">
        <v>0.09</v>
      </c>
      <c r="AE526" s="50">
        <v>0.06</v>
      </c>
      <c r="AF526" s="50">
        <v>0.01</v>
      </c>
      <c r="AG526" s="50">
        <v>0.03</v>
      </c>
      <c r="AH526" s="49">
        <v>0.05</v>
      </c>
      <c r="AI526" s="50">
        <v>0.09</v>
      </c>
      <c r="AJ526" s="50">
        <v>0.04</v>
      </c>
      <c r="AK526" s="49">
        <v>0.02</v>
      </c>
      <c r="AL526" s="50">
        <v>7.0000000000000007E-2</v>
      </c>
      <c r="AM526" s="50">
        <v>0.01</v>
      </c>
      <c r="AN526" s="50">
        <v>0.02</v>
      </c>
      <c r="AO526" s="49">
        <v>0.09</v>
      </c>
      <c r="AP526" s="50">
        <v>0.01</v>
      </c>
      <c r="AQ526" s="50">
        <v>0.08</v>
      </c>
      <c r="AR526" s="23" t="s">
        <v>152</v>
      </c>
      <c r="AS526" s="22" t="s">
        <v>152</v>
      </c>
      <c r="AT526" s="22" t="s">
        <v>152</v>
      </c>
      <c r="AU526" s="22" t="s">
        <v>152</v>
      </c>
      <c r="AV526" s="50">
        <v>0.01</v>
      </c>
      <c r="AW526" s="49">
        <v>0.09</v>
      </c>
      <c r="AX526" s="50">
        <v>0.04</v>
      </c>
      <c r="AY526" s="49">
        <v>0.05</v>
      </c>
      <c r="AZ526" s="50">
        <v>0.01</v>
      </c>
      <c r="BA526" s="49">
        <v>0.05</v>
      </c>
      <c r="BB526" s="50">
        <v>0.06</v>
      </c>
      <c r="BC526" s="50">
        <v>0.01</v>
      </c>
      <c r="BD526" s="49">
        <v>0.08</v>
      </c>
      <c r="BE526" s="50">
        <v>7.0000000000000007E-2</v>
      </c>
      <c r="BF526" s="51">
        <v>0.02</v>
      </c>
    </row>
    <row r="527" spans="1:58" ht="24.95" customHeight="1">
      <c r="A527" s="6"/>
      <c r="B527" s="15" t="s">
        <v>271</v>
      </c>
      <c r="C527" s="49">
        <v>0.57999999999999996</v>
      </c>
      <c r="D527" s="49">
        <v>0.85</v>
      </c>
      <c r="E527" s="50">
        <v>0.6</v>
      </c>
      <c r="F527" s="50">
        <v>0.28999999999999998</v>
      </c>
      <c r="G527" s="49">
        <v>0.51</v>
      </c>
      <c r="H527" s="50">
        <v>0.63</v>
      </c>
      <c r="I527" s="49">
        <v>0.72</v>
      </c>
      <c r="J527" s="50">
        <v>0.68</v>
      </c>
      <c r="K527" s="50">
        <v>0.45</v>
      </c>
      <c r="L527" s="50">
        <v>0.5</v>
      </c>
      <c r="M527" s="49">
        <v>0.44</v>
      </c>
      <c r="N527" s="50">
        <v>0.84</v>
      </c>
      <c r="O527" s="49">
        <v>0.63</v>
      </c>
      <c r="P527" s="50">
        <v>0.56000000000000005</v>
      </c>
      <c r="Q527" s="50">
        <v>0.54</v>
      </c>
      <c r="R527" s="50">
        <v>0.56999999999999995</v>
      </c>
      <c r="S527" s="50">
        <v>0.59</v>
      </c>
      <c r="T527" s="50">
        <v>0.55000000000000004</v>
      </c>
      <c r="U527" s="49">
        <v>0.85</v>
      </c>
      <c r="V527" s="50">
        <v>0.28999999999999998</v>
      </c>
      <c r="W527" s="49">
        <v>0.68</v>
      </c>
      <c r="X527" s="50">
        <v>0.56000000000000005</v>
      </c>
      <c r="Y527" s="50">
        <v>0.52</v>
      </c>
      <c r="Z527" s="49">
        <v>0.62</v>
      </c>
      <c r="AA527" s="50">
        <v>0.56999999999999995</v>
      </c>
      <c r="AB527" s="50">
        <v>0.5</v>
      </c>
      <c r="AC527" s="50">
        <v>0.54</v>
      </c>
      <c r="AD527" s="49">
        <v>0.34</v>
      </c>
      <c r="AE527" s="50">
        <v>0.62</v>
      </c>
      <c r="AF527" s="50">
        <v>0.82</v>
      </c>
      <c r="AG527" s="50">
        <v>0.73</v>
      </c>
      <c r="AH527" s="49">
        <v>0.44</v>
      </c>
      <c r="AI527" s="50">
        <v>0.55000000000000004</v>
      </c>
      <c r="AJ527" s="50">
        <v>0.68</v>
      </c>
      <c r="AK527" s="49">
        <v>0.73</v>
      </c>
      <c r="AL527" s="50">
        <v>0.56000000000000005</v>
      </c>
      <c r="AM527" s="50">
        <v>0.72</v>
      </c>
      <c r="AN527" s="50">
        <v>0.69</v>
      </c>
      <c r="AO527" s="49">
        <v>0.37</v>
      </c>
      <c r="AP527" s="50">
        <v>0.84</v>
      </c>
      <c r="AQ527" s="50">
        <v>0.48</v>
      </c>
      <c r="AR527" s="49">
        <v>1</v>
      </c>
      <c r="AS527" s="50">
        <v>1</v>
      </c>
      <c r="AT527" s="50">
        <v>1</v>
      </c>
      <c r="AU527" s="22" t="s">
        <v>152</v>
      </c>
      <c r="AV527" s="50">
        <v>0.84</v>
      </c>
      <c r="AW527" s="49">
        <v>0.28000000000000003</v>
      </c>
      <c r="AX527" s="50">
        <v>0.75</v>
      </c>
      <c r="AY527" s="49">
        <v>0.61</v>
      </c>
      <c r="AZ527" s="50">
        <v>0.78</v>
      </c>
      <c r="BA527" s="49">
        <v>0.64</v>
      </c>
      <c r="BB527" s="50">
        <v>0.56000000000000005</v>
      </c>
      <c r="BC527" s="50">
        <v>0.72</v>
      </c>
      <c r="BD527" s="49">
        <v>0.42</v>
      </c>
      <c r="BE527" s="50">
        <v>0.5</v>
      </c>
      <c r="BF527" s="51">
        <v>0.73</v>
      </c>
    </row>
    <row r="528" spans="1:58" ht="24.95" customHeight="1">
      <c r="A528" s="6"/>
      <c r="B528" s="15" t="s">
        <v>135</v>
      </c>
      <c r="C528" s="32">
        <v>0.42</v>
      </c>
      <c r="D528" s="32">
        <v>0.64</v>
      </c>
      <c r="E528" s="31">
        <v>0.46</v>
      </c>
      <c r="F528" s="31">
        <v>0.2</v>
      </c>
      <c r="G528" s="32">
        <v>0.38</v>
      </c>
      <c r="H528" s="31">
        <v>0.46</v>
      </c>
      <c r="I528" s="32">
        <v>0.52</v>
      </c>
      <c r="J528" s="31">
        <v>0.47</v>
      </c>
      <c r="K528" s="31">
        <v>0.4</v>
      </c>
      <c r="L528" s="31">
        <v>0.32</v>
      </c>
      <c r="M528" s="32">
        <v>0.28000000000000003</v>
      </c>
      <c r="N528" s="31">
        <v>0.68</v>
      </c>
      <c r="O528" s="32">
        <v>0.42</v>
      </c>
      <c r="P528" s="31">
        <v>0.41</v>
      </c>
      <c r="Q528" s="31">
        <v>0.44</v>
      </c>
      <c r="R528" s="31">
        <v>0.38</v>
      </c>
      <c r="S528" s="31">
        <v>0.42</v>
      </c>
      <c r="T528" s="31">
        <v>0.42</v>
      </c>
      <c r="U528" s="32">
        <v>0.66</v>
      </c>
      <c r="V528" s="31">
        <v>0.2</v>
      </c>
      <c r="W528" s="32">
        <v>0.46</v>
      </c>
      <c r="X528" s="31">
        <v>0.44</v>
      </c>
      <c r="Y528" s="31">
        <v>0.39</v>
      </c>
      <c r="Z528" s="32">
        <v>0.45</v>
      </c>
      <c r="AA528" s="31">
        <v>0.43</v>
      </c>
      <c r="AB528" s="31">
        <v>0.36</v>
      </c>
      <c r="AC528" s="31">
        <v>0.4</v>
      </c>
      <c r="AD528" s="32">
        <v>0.27</v>
      </c>
      <c r="AE528" s="31">
        <v>0.39</v>
      </c>
      <c r="AF528" s="31">
        <v>0.64</v>
      </c>
      <c r="AG528" s="31">
        <v>0.53</v>
      </c>
      <c r="AH528" s="32">
        <v>0.32</v>
      </c>
      <c r="AI528" s="31">
        <v>0.4</v>
      </c>
      <c r="AJ528" s="31">
        <v>0.5</v>
      </c>
      <c r="AK528" s="32">
        <v>0.52</v>
      </c>
      <c r="AL528" s="31">
        <v>0.38</v>
      </c>
      <c r="AM528" s="31">
        <v>0.52</v>
      </c>
      <c r="AN528" s="31">
        <v>0.49</v>
      </c>
      <c r="AO528" s="32">
        <v>0.25</v>
      </c>
      <c r="AP528" s="31">
        <v>0.63</v>
      </c>
      <c r="AQ528" s="31">
        <v>0.36</v>
      </c>
      <c r="AR528" s="32">
        <v>1</v>
      </c>
      <c r="AS528" s="31" t="s">
        <v>152</v>
      </c>
      <c r="AT528" s="31">
        <v>0.67</v>
      </c>
      <c r="AU528" s="31" t="s">
        <v>152</v>
      </c>
      <c r="AV528" s="31">
        <v>0.6</v>
      </c>
      <c r="AW528" s="32">
        <v>0.18</v>
      </c>
      <c r="AX528" s="31">
        <v>0.55000000000000004</v>
      </c>
      <c r="AY528" s="32">
        <v>0.44</v>
      </c>
      <c r="AZ528" s="31">
        <v>0.49</v>
      </c>
      <c r="BA528" s="32">
        <v>0.51</v>
      </c>
      <c r="BB528" s="31">
        <v>0.4</v>
      </c>
      <c r="BC528" s="31">
        <v>0.59</v>
      </c>
      <c r="BD528" s="32">
        <v>0.32</v>
      </c>
      <c r="BE528" s="31">
        <v>0.33</v>
      </c>
      <c r="BF528" s="34">
        <v>0.55000000000000004</v>
      </c>
    </row>
    <row r="529" spans="1:58" ht="24.95" customHeight="1">
      <c r="A529" s="6"/>
      <c r="B529" s="15" t="s">
        <v>272</v>
      </c>
      <c r="C529" s="32">
        <v>0.21</v>
      </c>
      <c r="D529" s="32">
        <v>0.22</v>
      </c>
      <c r="E529" s="31">
        <v>0.21</v>
      </c>
      <c r="F529" s="31">
        <v>0.19</v>
      </c>
      <c r="G529" s="32">
        <v>0.2</v>
      </c>
      <c r="H529" s="31">
        <v>0.22</v>
      </c>
      <c r="I529" s="32">
        <v>0.24</v>
      </c>
      <c r="J529" s="31">
        <v>0.24</v>
      </c>
      <c r="K529" s="31">
        <v>0.12</v>
      </c>
      <c r="L529" s="31">
        <v>0.24</v>
      </c>
      <c r="M529" s="32">
        <v>0.23</v>
      </c>
      <c r="N529" s="31">
        <v>0.19</v>
      </c>
      <c r="O529" s="32">
        <v>0.24</v>
      </c>
      <c r="P529" s="31">
        <v>0.19</v>
      </c>
      <c r="Q529" s="31">
        <v>0.19</v>
      </c>
      <c r="R529" s="31">
        <v>0.24</v>
      </c>
      <c r="S529" s="31">
        <v>0.21</v>
      </c>
      <c r="T529" s="31">
        <v>0.21</v>
      </c>
      <c r="U529" s="32">
        <v>0.21</v>
      </c>
      <c r="V529" s="31">
        <v>0.19</v>
      </c>
      <c r="W529" s="32">
        <v>0.26</v>
      </c>
      <c r="X529" s="31">
        <v>0.19</v>
      </c>
      <c r="Y529" s="31">
        <v>0.19</v>
      </c>
      <c r="Z529" s="32">
        <v>0.23</v>
      </c>
      <c r="AA529" s="31">
        <v>0.2</v>
      </c>
      <c r="AB529" s="31">
        <v>0.2</v>
      </c>
      <c r="AC529" s="31">
        <v>0.18</v>
      </c>
      <c r="AD529" s="32">
        <v>0.16</v>
      </c>
      <c r="AE529" s="31">
        <v>0.28999999999999998</v>
      </c>
      <c r="AF529" s="31">
        <v>0.19</v>
      </c>
      <c r="AG529" s="31">
        <v>0.23</v>
      </c>
      <c r="AH529" s="32">
        <v>0.16</v>
      </c>
      <c r="AI529" s="31">
        <v>0.24</v>
      </c>
      <c r="AJ529" s="31">
        <v>0.22</v>
      </c>
      <c r="AK529" s="32">
        <v>0.22</v>
      </c>
      <c r="AL529" s="31">
        <v>0.24</v>
      </c>
      <c r="AM529" s="31">
        <v>0.21</v>
      </c>
      <c r="AN529" s="31">
        <v>0.23</v>
      </c>
      <c r="AO529" s="32">
        <v>0.2</v>
      </c>
      <c r="AP529" s="31">
        <v>0.22</v>
      </c>
      <c r="AQ529" s="31">
        <v>0.2</v>
      </c>
      <c r="AR529" s="32" t="s">
        <v>152</v>
      </c>
      <c r="AS529" s="31">
        <v>1</v>
      </c>
      <c r="AT529" s="31">
        <v>0.33</v>
      </c>
      <c r="AU529" s="31" t="s">
        <v>152</v>
      </c>
      <c r="AV529" s="31">
        <v>0.25</v>
      </c>
      <c r="AW529" s="32">
        <v>0.19</v>
      </c>
      <c r="AX529" s="31">
        <v>0.23</v>
      </c>
      <c r="AY529" s="32">
        <v>0.22</v>
      </c>
      <c r="AZ529" s="31">
        <v>0.3</v>
      </c>
      <c r="BA529" s="32">
        <v>0.19</v>
      </c>
      <c r="BB529" s="31">
        <v>0.22</v>
      </c>
      <c r="BC529" s="31">
        <v>0.14000000000000001</v>
      </c>
      <c r="BD529" s="32">
        <v>0.17</v>
      </c>
      <c r="BE529" s="31">
        <v>0.24</v>
      </c>
      <c r="BF529" s="34">
        <v>0.21</v>
      </c>
    </row>
    <row r="530" spans="1:58" ht="24.95" customHeight="1">
      <c r="A530" s="6"/>
      <c r="B530" s="15" t="s">
        <v>273</v>
      </c>
      <c r="C530" s="32">
        <v>0.02</v>
      </c>
      <c r="D530" s="32">
        <v>0</v>
      </c>
      <c r="E530" s="31">
        <v>0.04</v>
      </c>
      <c r="F530" s="31">
        <v>0.04</v>
      </c>
      <c r="G530" s="32">
        <v>0.04</v>
      </c>
      <c r="H530" s="31">
        <v>0.01</v>
      </c>
      <c r="I530" s="32">
        <v>0.03</v>
      </c>
      <c r="J530" s="31">
        <v>0.02</v>
      </c>
      <c r="K530" s="31">
        <v>0.02</v>
      </c>
      <c r="L530" s="31">
        <v>0.02</v>
      </c>
      <c r="M530" s="32">
        <v>0.02</v>
      </c>
      <c r="N530" s="31">
        <v>0.03</v>
      </c>
      <c r="O530" s="32">
        <v>0.02</v>
      </c>
      <c r="P530" s="31">
        <v>0.01</v>
      </c>
      <c r="Q530" s="31">
        <v>0.03</v>
      </c>
      <c r="R530" s="31">
        <v>0.04</v>
      </c>
      <c r="S530" s="31">
        <v>0.01</v>
      </c>
      <c r="T530" s="31">
        <v>0.03</v>
      </c>
      <c r="U530" s="32">
        <v>0</v>
      </c>
      <c r="V530" s="31">
        <v>0.04</v>
      </c>
      <c r="W530" s="32">
        <v>0.02</v>
      </c>
      <c r="X530" s="31">
        <v>0.03</v>
      </c>
      <c r="Y530" s="31">
        <v>0.02</v>
      </c>
      <c r="Z530" s="32">
        <v>0.03</v>
      </c>
      <c r="AA530" s="31">
        <v>0</v>
      </c>
      <c r="AB530" s="31">
        <v>0.03</v>
      </c>
      <c r="AC530" s="31">
        <v>0.01</v>
      </c>
      <c r="AD530" s="32">
        <v>0.02</v>
      </c>
      <c r="AE530" s="31">
        <v>0.04</v>
      </c>
      <c r="AF530" s="31">
        <v>0.01</v>
      </c>
      <c r="AG530" s="31">
        <v>0.02</v>
      </c>
      <c r="AH530" s="32">
        <v>0.02</v>
      </c>
      <c r="AI530" s="31">
        <v>0.03</v>
      </c>
      <c r="AJ530" s="31">
        <v>0.02</v>
      </c>
      <c r="AK530" s="32">
        <v>0.01</v>
      </c>
      <c r="AL530" s="31">
        <v>0.04</v>
      </c>
      <c r="AM530" s="31">
        <v>0.01</v>
      </c>
      <c r="AN530" s="31">
        <v>0.01</v>
      </c>
      <c r="AO530" s="32">
        <v>0.03</v>
      </c>
      <c r="AP530" s="31">
        <v>0</v>
      </c>
      <c r="AQ530" s="31">
        <v>0.04</v>
      </c>
      <c r="AR530" s="32" t="s">
        <v>152</v>
      </c>
      <c r="AS530" s="31" t="s">
        <v>152</v>
      </c>
      <c r="AT530" s="31" t="s">
        <v>152</v>
      </c>
      <c r="AU530" s="31" t="s">
        <v>152</v>
      </c>
      <c r="AV530" s="31">
        <v>0</v>
      </c>
      <c r="AW530" s="32">
        <v>0.02</v>
      </c>
      <c r="AX530" s="31">
        <v>0.03</v>
      </c>
      <c r="AY530" s="32">
        <v>0.03</v>
      </c>
      <c r="AZ530" s="31">
        <v>0.01</v>
      </c>
      <c r="BA530" s="32">
        <v>0.03</v>
      </c>
      <c r="BB530" s="31">
        <v>0.02</v>
      </c>
      <c r="BC530" s="31">
        <v>0.01</v>
      </c>
      <c r="BD530" s="32">
        <v>0.02</v>
      </c>
      <c r="BE530" s="31">
        <v>0.04</v>
      </c>
      <c r="BF530" s="34">
        <v>0.01</v>
      </c>
    </row>
    <row r="531" spans="1:58" ht="24.95" customHeight="1">
      <c r="A531" s="6"/>
      <c r="B531" s="15" t="s">
        <v>274</v>
      </c>
      <c r="C531" s="32">
        <v>0.03</v>
      </c>
      <c r="D531" s="32">
        <v>0</v>
      </c>
      <c r="E531" s="31">
        <v>0.03</v>
      </c>
      <c r="F531" s="31">
        <v>0.06</v>
      </c>
      <c r="G531" s="32">
        <v>0.03</v>
      </c>
      <c r="H531" s="31">
        <v>0.04</v>
      </c>
      <c r="I531" s="32">
        <v>0.01</v>
      </c>
      <c r="J531" s="31">
        <v>0.02</v>
      </c>
      <c r="K531" s="31">
        <v>0.05</v>
      </c>
      <c r="L531" s="31">
        <v>0.04</v>
      </c>
      <c r="M531" s="32">
        <v>0.05</v>
      </c>
      <c r="N531" s="31" t="s">
        <v>152</v>
      </c>
      <c r="O531" s="32">
        <v>0.01</v>
      </c>
      <c r="P531" s="31">
        <v>0.04</v>
      </c>
      <c r="Q531" s="31">
        <v>0.05</v>
      </c>
      <c r="R531" s="31">
        <v>0.02</v>
      </c>
      <c r="S531" s="31">
        <v>0.03</v>
      </c>
      <c r="T531" s="31">
        <v>0.04</v>
      </c>
      <c r="U531" s="32">
        <v>0.01</v>
      </c>
      <c r="V531" s="31">
        <v>0.06</v>
      </c>
      <c r="W531" s="32">
        <v>0.02</v>
      </c>
      <c r="X531" s="31">
        <v>0.03</v>
      </c>
      <c r="Y531" s="31">
        <v>0.04</v>
      </c>
      <c r="Z531" s="32">
        <v>0.03</v>
      </c>
      <c r="AA531" s="31">
        <v>0.06</v>
      </c>
      <c r="AB531" s="31">
        <v>0.02</v>
      </c>
      <c r="AC531" s="31">
        <v>0.03</v>
      </c>
      <c r="AD531" s="32">
        <v>7.0000000000000007E-2</v>
      </c>
      <c r="AE531" s="31">
        <v>0.01</v>
      </c>
      <c r="AF531" s="31">
        <v>0</v>
      </c>
      <c r="AG531" s="31">
        <v>0.01</v>
      </c>
      <c r="AH531" s="32">
        <v>0.03</v>
      </c>
      <c r="AI531" s="31">
        <v>0.05</v>
      </c>
      <c r="AJ531" s="31">
        <v>0.02</v>
      </c>
      <c r="AK531" s="32">
        <v>0</v>
      </c>
      <c r="AL531" s="31">
        <v>0.03</v>
      </c>
      <c r="AM531" s="31">
        <v>0.01</v>
      </c>
      <c r="AN531" s="31">
        <v>0</v>
      </c>
      <c r="AO531" s="32">
        <v>0.06</v>
      </c>
      <c r="AP531" s="31">
        <v>0.01</v>
      </c>
      <c r="AQ531" s="31">
        <v>0.04</v>
      </c>
      <c r="AR531" s="32" t="s">
        <v>152</v>
      </c>
      <c r="AS531" s="31" t="s">
        <v>152</v>
      </c>
      <c r="AT531" s="31" t="s">
        <v>152</v>
      </c>
      <c r="AU531" s="31" t="s">
        <v>152</v>
      </c>
      <c r="AV531" s="31">
        <v>0</v>
      </c>
      <c r="AW531" s="32">
        <v>7.0000000000000007E-2</v>
      </c>
      <c r="AX531" s="31">
        <v>0.01</v>
      </c>
      <c r="AY531" s="32">
        <v>0.02</v>
      </c>
      <c r="AZ531" s="31" t="s">
        <v>152</v>
      </c>
      <c r="BA531" s="32">
        <v>0.02</v>
      </c>
      <c r="BB531" s="31">
        <v>0.03</v>
      </c>
      <c r="BC531" s="31" t="s">
        <v>152</v>
      </c>
      <c r="BD531" s="32">
        <v>0.06</v>
      </c>
      <c r="BE531" s="31">
        <v>0.04</v>
      </c>
      <c r="BF531" s="34">
        <v>0.01</v>
      </c>
    </row>
    <row r="532" spans="1:58" ht="24.95" customHeight="1">
      <c r="A532" s="6"/>
      <c r="B532" s="15" t="s">
        <v>138</v>
      </c>
      <c r="C532" s="32">
        <v>0.3</v>
      </c>
      <c r="D532" s="32">
        <v>0.12</v>
      </c>
      <c r="E532" s="31">
        <v>0.24</v>
      </c>
      <c r="F532" s="31">
        <v>0.5</v>
      </c>
      <c r="G532" s="32">
        <v>0.35</v>
      </c>
      <c r="H532" s="31">
        <v>0.25</v>
      </c>
      <c r="I532" s="32">
        <v>0.16</v>
      </c>
      <c r="J532" s="31">
        <v>0.24</v>
      </c>
      <c r="K532" s="31">
        <v>0.41</v>
      </c>
      <c r="L532" s="31">
        <v>0.35</v>
      </c>
      <c r="M532" s="32">
        <v>0.39</v>
      </c>
      <c r="N532" s="31">
        <v>0.1</v>
      </c>
      <c r="O532" s="32">
        <v>0.28999999999999998</v>
      </c>
      <c r="P532" s="31">
        <v>0.33</v>
      </c>
      <c r="Q532" s="31">
        <v>0.28999999999999998</v>
      </c>
      <c r="R532" s="31">
        <v>0.28000000000000003</v>
      </c>
      <c r="S532" s="31">
        <v>0.31</v>
      </c>
      <c r="T532" s="31">
        <v>0.28999999999999998</v>
      </c>
      <c r="U532" s="32">
        <v>0.12</v>
      </c>
      <c r="V532" s="31">
        <v>0.49</v>
      </c>
      <c r="W532" s="32">
        <v>0.22</v>
      </c>
      <c r="X532" s="31">
        <v>0.28999999999999998</v>
      </c>
      <c r="Y532" s="31">
        <v>0.35</v>
      </c>
      <c r="Z532" s="32">
        <v>0.25</v>
      </c>
      <c r="AA532" s="31">
        <v>0.3</v>
      </c>
      <c r="AB532" s="31">
        <v>0.37</v>
      </c>
      <c r="AC532" s="31">
        <v>0.37</v>
      </c>
      <c r="AD532" s="32">
        <v>0.45</v>
      </c>
      <c r="AE532" s="31">
        <v>0.24</v>
      </c>
      <c r="AF532" s="31">
        <v>0.16</v>
      </c>
      <c r="AG532" s="31">
        <v>0.19</v>
      </c>
      <c r="AH532" s="32">
        <v>0.42</v>
      </c>
      <c r="AI532" s="31">
        <v>0.27</v>
      </c>
      <c r="AJ532" s="31">
        <v>0.23</v>
      </c>
      <c r="AK532" s="32">
        <v>0.22</v>
      </c>
      <c r="AL532" s="31">
        <v>0.3</v>
      </c>
      <c r="AM532" s="31">
        <v>0.23</v>
      </c>
      <c r="AN532" s="31">
        <v>0.25</v>
      </c>
      <c r="AO532" s="32">
        <v>0.42</v>
      </c>
      <c r="AP532" s="31">
        <v>0.13</v>
      </c>
      <c r="AQ532" s="31">
        <v>0.35</v>
      </c>
      <c r="AR532" s="32" t="s">
        <v>152</v>
      </c>
      <c r="AS532" s="31" t="s">
        <v>152</v>
      </c>
      <c r="AT532" s="31" t="s">
        <v>152</v>
      </c>
      <c r="AU532" s="31">
        <v>1</v>
      </c>
      <c r="AV532" s="31">
        <v>0.13</v>
      </c>
      <c r="AW532" s="32">
        <v>0.52</v>
      </c>
      <c r="AX532" s="31">
        <v>0.16</v>
      </c>
      <c r="AY532" s="32">
        <v>0.27</v>
      </c>
      <c r="AZ532" s="31">
        <v>0.19</v>
      </c>
      <c r="BA532" s="32">
        <v>0.24</v>
      </c>
      <c r="BB532" s="31">
        <v>0.31</v>
      </c>
      <c r="BC532" s="31">
        <v>0.22</v>
      </c>
      <c r="BD532" s="32">
        <v>0.41</v>
      </c>
      <c r="BE532" s="31">
        <v>0.33</v>
      </c>
      <c r="BF532" s="34">
        <v>0.21</v>
      </c>
    </row>
    <row r="533" spans="1:58" ht="24.95" customHeight="1">
      <c r="A533" s="8"/>
      <c r="B533" s="15" t="s">
        <v>157</v>
      </c>
      <c r="C533" s="39">
        <v>0.02</v>
      </c>
      <c r="D533" s="39">
        <v>0.01</v>
      </c>
      <c r="E533" s="35">
        <v>0.02</v>
      </c>
      <c r="F533" s="35">
        <v>0.02</v>
      </c>
      <c r="G533" s="39">
        <v>0.01</v>
      </c>
      <c r="H533" s="35">
        <v>0.02</v>
      </c>
      <c r="I533" s="39">
        <v>0.03</v>
      </c>
      <c r="J533" s="35">
        <v>0.01</v>
      </c>
      <c r="K533" s="35">
        <v>0.01</v>
      </c>
      <c r="L533" s="35">
        <v>0.03</v>
      </c>
      <c r="M533" s="39">
        <v>0.03</v>
      </c>
      <c r="N533" s="35">
        <v>0.01</v>
      </c>
      <c r="O533" s="39">
        <v>0.01</v>
      </c>
      <c r="P533" s="35">
        <v>0.03</v>
      </c>
      <c r="Q533" s="35" t="s">
        <v>152</v>
      </c>
      <c r="R533" s="35">
        <v>0.04</v>
      </c>
      <c r="S533" s="35">
        <v>0.02</v>
      </c>
      <c r="T533" s="35">
        <v>0.01</v>
      </c>
      <c r="U533" s="39">
        <v>0</v>
      </c>
      <c r="V533" s="35">
        <v>0.03</v>
      </c>
      <c r="W533" s="39">
        <v>0.02</v>
      </c>
      <c r="X533" s="35">
        <v>0.01</v>
      </c>
      <c r="Y533" s="35">
        <v>0.02</v>
      </c>
      <c r="Z533" s="39">
        <v>0.01</v>
      </c>
      <c r="AA533" s="35">
        <v>0.02</v>
      </c>
      <c r="AB533" s="35">
        <v>0.03</v>
      </c>
      <c r="AC533" s="35">
        <v>0.02</v>
      </c>
      <c r="AD533" s="39">
        <v>0.03</v>
      </c>
      <c r="AE533" s="35">
        <v>0.02</v>
      </c>
      <c r="AF533" s="35">
        <v>0</v>
      </c>
      <c r="AG533" s="35">
        <v>0.01</v>
      </c>
      <c r="AH533" s="39">
        <v>0.04</v>
      </c>
      <c r="AI533" s="35">
        <v>0.01</v>
      </c>
      <c r="AJ533" s="35">
        <v>0.01</v>
      </c>
      <c r="AK533" s="39">
        <v>0.02</v>
      </c>
      <c r="AL533" s="35">
        <v>0.01</v>
      </c>
      <c r="AM533" s="35">
        <v>0.02</v>
      </c>
      <c r="AN533" s="35">
        <v>0.02</v>
      </c>
      <c r="AO533" s="39">
        <v>0.04</v>
      </c>
      <c r="AP533" s="35">
        <v>0</v>
      </c>
      <c r="AQ533" s="35">
        <v>0.01</v>
      </c>
      <c r="AR533" s="39" t="s">
        <v>152</v>
      </c>
      <c r="AS533" s="35" t="s">
        <v>152</v>
      </c>
      <c r="AT533" s="35" t="s">
        <v>152</v>
      </c>
      <c r="AU533" s="35" t="s">
        <v>152</v>
      </c>
      <c r="AV533" s="35">
        <v>0.01</v>
      </c>
      <c r="AW533" s="39">
        <v>0.02</v>
      </c>
      <c r="AX533" s="35">
        <v>0.01</v>
      </c>
      <c r="AY533" s="39">
        <v>0.02</v>
      </c>
      <c r="AZ533" s="35">
        <v>0.01</v>
      </c>
      <c r="BA533" s="39">
        <v>0.01</v>
      </c>
      <c r="BB533" s="35">
        <v>0.02</v>
      </c>
      <c r="BC533" s="35">
        <v>0.04</v>
      </c>
      <c r="BD533" s="39">
        <v>0.02</v>
      </c>
      <c r="BE533" s="35">
        <v>0.02</v>
      </c>
      <c r="BF533" s="38">
        <v>0.01</v>
      </c>
    </row>
    <row r="535" spans="1:58" ht="24.95" customHeight="1">
      <c r="A535" s="1"/>
      <c r="B535" s="1" t="s">
        <v>50</v>
      </c>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row>
    <row r="536" spans="1:58" ht="24.9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row>
    <row r="537" spans="1:58" ht="24.95" customHeight="1">
      <c r="A537" s="2"/>
      <c r="B537" s="3"/>
      <c r="C537" s="69" t="s">
        <v>74</v>
      </c>
      <c r="D537" s="66" t="s">
        <v>76</v>
      </c>
      <c r="E537" s="68"/>
      <c r="F537" s="67"/>
      <c r="G537" s="66" t="s">
        <v>77</v>
      </c>
      <c r="H537" s="67"/>
      <c r="I537" s="66" t="s">
        <v>78</v>
      </c>
      <c r="J537" s="68"/>
      <c r="K537" s="68"/>
      <c r="L537" s="67"/>
      <c r="M537" s="66" t="s">
        <v>79</v>
      </c>
      <c r="N537" s="67"/>
      <c r="O537" s="66" t="s">
        <v>80</v>
      </c>
      <c r="P537" s="68"/>
      <c r="Q537" s="68"/>
      <c r="R537" s="68"/>
      <c r="S537" s="68"/>
      <c r="T537" s="67"/>
      <c r="U537" s="66" t="s">
        <v>81</v>
      </c>
      <c r="V537" s="67"/>
      <c r="W537" s="66" t="s">
        <v>82</v>
      </c>
      <c r="X537" s="68"/>
      <c r="Y537" s="67"/>
      <c r="Z537" s="66" t="s">
        <v>83</v>
      </c>
      <c r="AA537" s="68"/>
      <c r="AB537" s="68"/>
      <c r="AC537" s="67"/>
      <c r="AD537" s="66" t="s">
        <v>84</v>
      </c>
      <c r="AE537" s="68"/>
      <c r="AF537" s="68"/>
      <c r="AG537" s="67"/>
      <c r="AH537" s="66" t="s">
        <v>85</v>
      </c>
      <c r="AI537" s="68"/>
      <c r="AJ537" s="67"/>
      <c r="AK537" s="66" t="s">
        <v>86</v>
      </c>
      <c r="AL537" s="68"/>
      <c r="AM537" s="68"/>
      <c r="AN537" s="67"/>
      <c r="AO537" s="66" t="s">
        <v>87</v>
      </c>
      <c r="AP537" s="68"/>
      <c r="AQ537" s="67"/>
      <c r="AR537" s="66" t="s">
        <v>88</v>
      </c>
      <c r="AS537" s="68"/>
      <c r="AT537" s="68"/>
      <c r="AU537" s="67"/>
      <c r="AV537" s="65" t="s">
        <v>89</v>
      </c>
      <c r="AW537" s="66" t="s">
        <v>90</v>
      </c>
      <c r="AX537" s="67"/>
      <c r="AY537" s="66" t="s">
        <v>91</v>
      </c>
      <c r="AZ537" s="67"/>
      <c r="BA537" s="66" t="s">
        <v>92</v>
      </c>
      <c r="BB537" s="68"/>
      <c r="BC537" s="67"/>
      <c r="BD537" s="66" t="s">
        <v>93</v>
      </c>
      <c r="BE537" s="68"/>
      <c r="BF537" s="67"/>
    </row>
    <row r="538" spans="1:58" ht="24.95" customHeight="1">
      <c r="A538" s="5"/>
      <c r="B538" s="4"/>
      <c r="C538" s="11" t="s">
        <v>94</v>
      </c>
      <c r="D538" s="11" t="s">
        <v>95</v>
      </c>
      <c r="E538" s="10" t="s">
        <v>96</v>
      </c>
      <c r="F538" s="10" t="s">
        <v>97</v>
      </c>
      <c r="G538" s="11" t="s">
        <v>98</v>
      </c>
      <c r="H538" s="10" t="s">
        <v>99</v>
      </c>
      <c r="I538" s="11" t="s">
        <v>100</v>
      </c>
      <c r="J538" s="10" t="s">
        <v>101</v>
      </c>
      <c r="K538" s="10" t="s">
        <v>102</v>
      </c>
      <c r="L538" s="10" t="s">
        <v>103</v>
      </c>
      <c r="M538" s="11" t="s">
        <v>104</v>
      </c>
      <c r="N538" s="10" t="s">
        <v>105</v>
      </c>
      <c r="O538" s="11" t="s">
        <v>106</v>
      </c>
      <c r="P538" s="10" t="s">
        <v>107</v>
      </c>
      <c r="Q538" s="10" t="s">
        <v>108</v>
      </c>
      <c r="R538" s="10" t="s">
        <v>109</v>
      </c>
      <c r="S538" s="10" t="s">
        <v>110</v>
      </c>
      <c r="T538" s="10" t="s">
        <v>111</v>
      </c>
      <c r="U538" s="11" t="s">
        <v>112</v>
      </c>
      <c r="V538" s="10" t="s">
        <v>113</v>
      </c>
      <c r="W538" s="11" t="s">
        <v>114</v>
      </c>
      <c r="X538" s="10" t="s">
        <v>115</v>
      </c>
      <c r="Y538" s="10" t="s">
        <v>116</v>
      </c>
      <c r="Z538" s="11" t="s">
        <v>117</v>
      </c>
      <c r="AA538" s="10" t="s">
        <v>118</v>
      </c>
      <c r="AB538" s="10" t="s">
        <v>119</v>
      </c>
      <c r="AC538" s="10" t="s">
        <v>120</v>
      </c>
      <c r="AD538" s="11" t="s">
        <v>121</v>
      </c>
      <c r="AE538" s="10" t="s">
        <v>122</v>
      </c>
      <c r="AF538" s="10" t="s">
        <v>123</v>
      </c>
      <c r="AG538" s="10" t="s">
        <v>124</v>
      </c>
      <c r="AH538" s="11" t="s">
        <v>125</v>
      </c>
      <c r="AI538" s="10" t="s">
        <v>126</v>
      </c>
      <c r="AJ538" s="10" t="s">
        <v>127</v>
      </c>
      <c r="AK538" s="11" t="s">
        <v>128</v>
      </c>
      <c r="AL538" s="10" t="s">
        <v>129</v>
      </c>
      <c r="AM538" s="10" t="s">
        <v>130</v>
      </c>
      <c r="AN538" s="10" t="s">
        <v>131</v>
      </c>
      <c r="AO538" s="11" t="s">
        <v>132</v>
      </c>
      <c r="AP538" s="10" t="s">
        <v>133</v>
      </c>
      <c r="AQ538" s="10" t="s">
        <v>134</v>
      </c>
      <c r="AR538" s="11" t="s">
        <v>135</v>
      </c>
      <c r="AS538" s="10" t="s">
        <v>136</v>
      </c>
      <c r="AT538" s="10" t="s">
        <v>137</v>
      </c>
      <c r="AU538" s="10" t="s">
        <v>138</v>
      </c>
      <c r="AV538" s="10" t="s">
        <v>139</v>
      </c>
      <c r="AW538" s="11" t="s">
        <v>140</v>
      </c>
      <c r="AX538" s="10" t="s">
        <v>141</v>
      </c>
      <c r="AY538" s="11" t="s">
        <v>142</v>
      </c>
      <c r="AZ538" s="10" t="s">
        <v>143</v>
      </c>
      <c r="BA538" s="11" t="s">
        <v>144</v>
      </c>
      <c r="BB538" s="10" t="s">
        <v>145</v>
      </c>
      <c r="BC538" s="10" t="s">
        <v>146</v>
      </c>
      <c r="BD538" s="11" t="s">
        <v>147</v>
      </c>
      <c r="BE538" s="10" t="s">
        <v>148</v>
      </c>
      <c r="BF538" s="12" t="s">
        <v>149</v>
      </c>
    </row>
    <row r="539" spans="1:58" ht="24.95" customHeight="1">
      <c r="A539" s="7" t="s">
        <v>50</v>
      </c>
      <c r="B539" s="15" t="s">
        <v>150</v>
      </c>
      <c r="C539" s="17">
        <v>602</v>
      </c>
      <c r="D539" s="17">
        <v>217</v>
      </c>
      <c r="E539" s="16">
        <v>131</v>
      </c>
      <c r="F539" s="16">
        <v>229</v>
      </c>
      <c r="G539" s="17">
        <v>271</v>
      </c>
      <c r="H539" s="16">
        <v>326</v>
      </c>
      <c r="I539" s="17">
        <v>119</v>
      </c>
      <c r="J539" s="16">
        <v>158</v>
      </c>
      <c r="K539" s="16">
        <v>157</v>
      </c>
      <c r="L539" s="16">
        <v>168</v>
      </c>
      <c r="M539" s="17">
        <v>361</v>
      </c>
      <c r="N539" s="16">
        <v>186</v>
      </c>
      <c r="O539" s="17">
        <v>163</v>
      </c>
      <c r="P539" s="16">
        <v>187</v>
      </c>
      <c r="Q539" s="16">
        <v>150</v>
      </c>
      <c r="R539" s="16">
        <v>99</v>
      </c>
      <c r="S539" s="16">
        <v>349</v>
      </c>
      <c r="T539" s="16">
        <v>250</v>
      </c>
      <c r="U539" s="17">
        <v>258</v>
      </c>
      <c r="V539" s="16">
        <v>265</v>
      </c>
      <c r="W539" s="17">
        <v>151</v>
      </c>
      <c r="X539" s="16">
        <v>183</v>
      </c>
      <c r="Y539" s="16">
        <v>268</v>
      </c>
      <c r="Z539" s="17">
        <v>286</v>
      </c>
      <c r="AA539" s="16">
        <v>102</v>
      </c>
      <c r="AB539" s="16">
        <v>125</v>
      </c>
      <c r="AC539" s="16">
        <v>90</v>
      </c>
      <c r="AD539" s="17">
        <v>239</v>
      </c>
      <c r="AE539" s="16">
        <v>160</v>
      </c>
      <c r="AF539" s="16">
        <v>194</v>
      </c>
      <c r="AG539" s="16">
        <v>353</v>
      </c>
      <c r="AH539" s="17">
        <v>171</v>
      </c>
      <c r="AI539" s="16">
        <v>161</v>
      </c>
      <c r="AJ539" s="16">
        <v>256</v>
      </c>
      <c r="AK539" s="17">
        <v>423</v>
      </c>
      <c r="AL539" s="16">
        <v>177</v>
      </c>
      <c r="AM539" s="16">
        <v>235</v>
      </c>
      <c r="AN539" s="16">
        <v>385</v>
      </c>
      <c r="AO539" s="17">
        <v>102</v>
      </c>
      <c r="AP539" s="16">
        <v>190</v>
      </c>
      <c r="AQ539" s="16">
        <v>258</v>
      </c>
      <c r="AR539" s="17">
        <v>253</v>
      </c>
      <c r="AS539" s="16">
        <v>126</v>
      </c>
      <c r="AT539" s="16">
        <v>379</v>
      </c>
      <c r="AU539" s="16">
        <v>179</v>
      </c>
      <c r="AV539" s="16">
        <v>270</v>
      </c>
      <c r="AW539" s="17">
        <v>220</v>
      </c>
      <c r="AX539" s="16">
        <v>316</v>
      </c>
      <c r="AY539" s="17">
        <v>495</v>
      </c>
      <c r="AZ539" s="16">
        <v>177</v>
      </c>
      <c r="BA539" s="17">
        <v>144</v>
      </c>
      <c r="BB539" s="16">
        <v>451</v>
      </c>
      <c r="BC539" s="16">
        <v>48</v>
      </c>
      <c r="BD539" s="17">
        <v>138</v>
      </c>
      <c r="BE539" s="16">
        <v>211</v>
      </c>
      <c r="BF539" s="18">
        <v>235</v>
      </c>
    </row>
    <row r="540" spans="1:58" ht="24.95" customHeight="1">
      <c r="A540" s="6"/>
      <c r="B540" s="15"/>
      <c r="C540" s="23"/>
      <c r="D540" s="23"/>
      <c r="E540" s="22"/>
      <c r="F540" s="22"/>
      <c r="G540" s="23"/>
      <c r="H540" s="22"/>
      <c r="I540" s="23"/>
      <c r="J540" s="22"/>
      <c r="K540" s="22"/>
      <c r="L540" s="22"/>
      <c r="M540" s="23"/>
      <c r="N540" s="22"/>
      <c r="O540" s="23"/>
      <c r="P540" s="22"/>
      <c r="Q540" s="22"/>
      <c r="R540" s="22"/>
      <c r="S540" s="22"/>
      <c r="T540" s="22"/>
      <c r="U540" s="23"/>
      <c r="V540" s="22"/>
      <c r="W540" s="23"/>
      <c r="X540" s="22"/>
      <c r="Y540" s="22"/>
      <c r="Z540" s="23"/>
      <c r="AA540" s="22"/>
      <c r="AB540" s="22"/>
      <c r="AC540" s="22"/>
      <c r="AD540" s="23"/>
      <c r="AE540" s="22"/>
      <c r="AF540" s="22"/>
      <c r="AG540" s="22"/>
      <c r="AH540" s="23"/>
      <c r="AI540" s="22"/>
      <c r="AJ540" s="22"/>
      <c r="AK540" s="23"/>
      <c r="AL540" s="22"/>
      <c r="AM540" s="22"/>
      <c r="AN540" s="22"/>
      <c r="AO540" s="23"/>
      <c r="AP540" s="22"/>
      <c r="AQ540" s="22"/>
      <c r="AR540" s="23"/>
      <c r="AS540" s="22"/>
      <c r="AT540" s="22"/>
      <c r="AU540" s="22"/>
      <c r="AV540" s="22"/>
      <c r="AW540" s="23"/>
      <c r="AX540" s="22"/>
      <c r="AY540" s="23"/>
      <c r="AZ540" s="22"/>
      <c r="BA540" s="23"/>
      <c r="BB540" s="22"/>
      <c r="BC540" s="22"/>
      <c r="BD540" s="23"/>
      <c r="BE540" s="22"/>
      <c r="BF540" s="25"/>
    </row>
    <row r="541" spans="1:58" ht="24.95" customHeight="1">
      <c r="A541" s="6"/>
      <c r="B541" s="15" t="s">
        <v>275</v>
      </c>
      <c r="C541" s="32">
        <v>0.96</v>
      </c>
      <c r="D541" s="32">
        <v>0.98</v>
      </c>
      <c r="E541" s="31">
        <v>0.97</v>
      </c>
      <c r="F541" s="31">
        <v>0.94</v>
      </c>
      <c r="G541" s="32">
        <v>0.98</v>
      </c>
      <c r="H541" s="31">
        <v>0.95</v>
      </c>
      <c r="I541" s="32">
        <v>0.99</v>
      </c>
      <c r="J541" s="31">
        <v>0.93</v>
      </c>
      <c r="K541" s="31">
        <v>0.97</v>
      </c>
      <c r="L541" s="31">
        <v>0.97</v>
      </c>
      <c r="M541" s="32">
        <v>0.96</v>
      </c>
      <c r="N541" s="31">
        <v>0.98</v>
      </c>
      <c r="O541" s="32">
        <v>0.98</v>
      </c>
      <c r="P541" s="31">
        <v>0.96</v>
      </c>
      <c r="Q541" s="31">
        <v>0.93</v>
      </c>
      <c r="R541" s="31">
        <v>0.98</v>
      </c>
      <c r="S541" s="31">
        <v>0.97</v>
      </c>
      <c r="T541" s="31">
        <v>0.95</v>
      </c>
      <c r="U541" s="32">
        <v>0.96</v>
      </c>
      <c r="V541" s="31">
        <v>0.96</v>
      </c>
      <c r="W541" s="32">
        <v>0.97</v>
      </c>
      <c r="X541" s="31">
        <v>0.95</v>
      </c>
      <c r="Y541" s="31">
        <v>0.97</v>
      </c>
      <c r="Z541" s="32">
        <v>0.95</v>
      </c>
      <c r="AA541" s="31">
        <v>0.95</v>
      </c>
      <c r="AB541" s="31">
        <v>0.97</v>
      </c>
      <c r="AC541" s="31">
        <v>0.98</v>
      </c>
      <c r="AD541" s="32">
        <v>0.96</v>
      </c>
      <c r="AE541" s="31">
        <v>0.98</v>
      </c>
      <c r="AF541" s="31">
        <v>0.95</v>
      </c>
      <c r="AG541" s="31">
        <v>0.96</v>
      </c>
      <c r="AH541" s="32">
        <v>0.94</v>
      </c>
      <c r="AI541" s="31">
        <v>1</v>
      </c>
      <c r="AJ541" s="31">
        <v>0.95</v>
      </c>
      <c r="AK541" s="32">
        <v>0.97</v>
      </c>
      <c r="AL541" s="31">
        <v>0.96</v>
      </c>
      <c r="AM541" s="31">
        <v>0.95</v>
      </c>
      <c r="AN541" s="31">
        <v>0.96</v>
      </c>
      <c r="AO541" s="32">
        <v>0.93</v>
      </c>
      <c r="AP541" s="31">
        <v>0.96</v>
      </c>
      <c r="AQ541" s="31">
        <v>0.96</v>
      </c>
      <c r="AR541" s="32">
        <v>0.97</v>
      </c>
      <c r="AS541" s="31">
        <v>0.99</v>
      </c>
      <c r="AT541" s="31">
        <v>0.97</v>
      </c>
      <c r="AU541" s="31">
        <v>0.93</v>
      </c>
      <c r="AV541" s="31">
        <v>1</v>
      </c>
      <c r="AW541" s="32">
        <v>0.99</v>
      </c>
      <c r="AX541" s="31">
        <v>0.95</v>
      </c>
      <c r="AY541" s="32">
        <v>0.97</v>
      </c>
      <c r="AZ541" s="31">
        <v>0.97</v>
      </c>
      <c r="BA541" s="32">
        <v>0.92</v>
      </c>
      <c r="BB541" s="31">
        <v>0.98</v>
      </c>
      <c r="BC541" s="31">
        <v>0.9</v>
      </c>
      <c r="BD541" s="32">
        <v>0.95</v>
      </c>
      <c r="BE541" s="31">
        <v>0.97</v>
      </c>
      <c r="BF541" s="34">
        <v>0.96</v>
      </c>
    </row>
    <row r="542" spans="1:58" ht="24.95" customHeight="1">
      <c r="A542" s="6"/>
      <c r="B542" s="15" t="s">
        <v>276</v>
      </c>
      <c r="C542" s="32">
        <v>0.8</v>
      </c>
      <c r="D542" s="32">
        <v>0.95</v>
      </c>
      <c r="E542" s="31">
        <v>0.8</v>
      </c>
      <c r="F542" s="31">
        <v>0.67</v>
      </c>
      <c r="G542" s="32">
        <v>0.8</v>
      </c>
      <c r="H542" s="31">
        <v>0.8</v>
      </c>
      <c r="I542" s="32">
        <v>0.94</v>
      </c>
      <c r="J542" s="31">
        <v>0.87</v>
      </c>
      <c r="K542" s="31">
        <v>0.72</v>
      </c>
      <c r="L542" s="31">
        <v>0.72</v>
      </c>
      <c r="M542" s="32">
        <v>0.74</v>
      </c>
      <c r="N542" s="31">
        <v>0.89</v>
      </c>
      <c r="O542" s="32">
        <v>0.78</v>
      </c>
      <c r="P542" s="31">
        <v>0.79</v>
      </c>
      <c r="Q542" s="31">
        <v>0.82</v>
      </c>
      <c r="R542" s="31">
        <v>0.85</v>
      </c>
      <c r="S542" s="31">
        <v>0.78</v>
      </c>
      <c r="T542" s="31">
        <v>0.83</v>
      </c>
      <c r="U542" s="32">
        <v>0.94</v>
      </c>
      <c r="V542" s="31">
        <v>0.66</v>
      </c>
      <c r="W542" s="32">
        <v>0.88</v>
      </c>
      <c r="X542" s="31">
        <v>0.8</v>
      </c>
      <c r="Y542" s="31">
        <v>0.76</v>
      </c>
      <c r="Z542" s="32">
        <v>0.83</v>
      </c>
      <c r="AA542" s="31">
        <v>0.83</v>
      </c>
      <c r="AB542" s="31">
        <v>0.73</v>
      </c>
      <c r="AC542" s="31">
        <v>0.78</v>
      </c>
      <c r="AD542" s="32">
        <v>0.7</v>
      </c>
      <c r="AE542" s="31">
        <v>0.84</v>
      </c>
      <c r="AF542" s="31">
        <v>0.89</v>
      </c>
      <c r="AG542" s="31">
        <v>0.87</v>
      </c>
      <c r="AH542" s="32">
        <v>0.75</v>
      </c>
      <c r="AI542" s="31">
        <v>0.78</v>
      </c>
      <c r="AJ542" s="31">
        <v>0.84</v>
      </c>
      <c r="AK542" s="32">
        <v>0.87</v>
      </c>
      <c r="AL542" s="31">
        <v>0.82</v>
      </c>
      <c r="AM542" s="31">
        <v>0.84</v>
      </c>
      <c r="AN542" s="31">
        <v>0.85</v>
      </c>
      <c r="AO542" s="32">
        <v>0.61</v>
      </c>
      <c r="AP542" s="31">
        <v>0.91</v>
      </c>
      <c r="AQ542" s="31">
        <v>0.81</v>
      </c>
      <c r="AR542" s="32">
        <v>0.93</v>
      </c>
      <c r="AS542" s="31">
        <v>0.94</v>
      </c>
      <c r="AT542" s="31">
        <v>0.93</v>
      </c>
      <c r="AU542" s="31">
        <v>0.61</v>
      </c>
      <c r="AV542" s="31">
        <v>1</v>
      </c>
      <c r="AW542" s="32">
        <v>0.64</v>
      </c>
      <c r="AX542" s="31">
        <v>0.9</v>
      </c>
      <c r="AY542" s="32">
        <v>0.84</v>
      </c>
      <c r="AZ542" s="31">
        <v>0.94</v>
      </c>
      <c r="BA542" s="32">
        <v>0.83</v>
      </c>
      <c r="BB542" s="31">
        <v>0.8</v>
      </c>
      <c r="BC542" s="31">
        <v>0.88</v>
      </c>
      <c r="BD542" s="32">
        <v>0.77</v>
      </c>
      <c r="BE542" s="31">
        <v>0.76</v>
      </c>
      <c r="BF542" s="34">
        <v>0.87</v>
      </c>
    </row>
    <row r="543" spans="1:58" ht="24.95" customHeight="1">
      <c r="A543" s="6"/>
      <c r="B543" s="15" t="s">
        <v>277</v>
      </c>
      <c r="C543" s="32">
        <v>0.78</v>
      </c>
      <c r="D543" s="32">
        <v>0.89</v>
      </c>
      <c r="E543" s="31">
        <v>0.79</v>
      </c>
      <c r="F543" s="31">
        <v>0.65</v>
      </c>
      <c r="G543" s="32">
        <v>0.78</v>
      </c>
      <c r="H543" s="31">
        <v>0.78</v>
      </c>
      <c r="I543" s="32">
        <v>0.9</v>
      </c>
      <c r="J543" s="31">
        <v>0.83</v>
      </c>
      <c r="K543" s="31">
        <v>0.73</v>
      </c>
      <c r="L543" s="31">
        <v>0.7</v>
      </c>
      <c r="M543" s="32">
        <v>0.7</v>
      </c>
      <c r="N543" s="31">
        <v>0.89</v>
      </c>
      <c r="O543" s="32">
        <v>0.72</v>
      </c>
      <c r="P543" s="31">
        <v>0.76</v>
      </c>
      <c r="Q543" s="31">
        <v>0.82</v>
      </c>
      <c r="R543" s="31">
        <v>0.86</v>
      </c>
      <c r="S543" s="31">
        <v>0.74</v>
      </c>
      <c r="T543" s="31">
        <v>0.84</v>
      </c>
      <c r="U543" s="32">
        <v>0.91</v>
      </c>
      <c r="V543" s="31">
        <v>0.64</v>
      </c>
      <c r="W543" s="32">
        <v>0.83</v>
      </c>
      <c r="X543" s="31">
        <v>0.8</v>
      </c>
      <c r="Y543" s="31">
        <v>0.74</v>
      </c>
      <c r="Z543" s="32">
        <v>0.82</v>
      </c>
      <c r="AA543" s="31">
        <v>0.8</v>
      </c>
      <c r="AB543" s="31">
        <v>0.72</v>
      </c>
      <c r="AC543" s="31">
        <v>0.73</v>
      </c>
      <c r="AD543" s="32">
        <v>0.67</v>
      </c>
      <c r="AE543" s="31">
        <v>0.83</v>
      </c>
      <c r="AF543" s="31">
        <v>0.88</v>
      </c>
      <c r="AG543" s="31">
        <v>0.85</v>
      </c>
      <c r="AH543" s="32">
        <v>0.72</v>
      </c>
      <c r="AI543" s="31">
        <v>0.76</v>
      </c>
      <c r="AJ543" s="31">
        <v>0.83</v>
      </c>
      <c r="AK543" s="32">
        <v>0.85</v>
      </c>
      <c r="AL543" s="31">
        <v>0.78</v>
      </c>
      <c r="AM543" s="31">
        <v>0.86</v>
      </c>
      <c r="AN543" s="31">
        <v>0.85</v>
      </c>
      <c r="AO543" s="32">
        <v>0.63</v>
      </c>
      <c r="AP543" s="31">
        <v>0.88</v>
      </c>
      <c r="AQ543" s="31">
        <v>0.78</v>
      </c>
      <c r="AR543" s="32">
        <v>0.9</v>
      </c>
      <c r="AS543" s="31">
        <v>0.86</v>
      </c>
      <c r="AT543" s="31">
        <v>0.89</v>
      </c>
      <c r="AU543" s="31">
        <v>0.62</v>
      </c>
      <c r="AV543" s="31">
        <v>1</v>
      </c>
      <c r="AW543" s="32">
        <v>0.65</v>
      </c>
      <c r="AX543" s="31">
        <v>0.88</v>
      </c>
      <c r="AY543" s="32">
        <v>0.83</v>
      </c>
      <c r="AZ543" s="31">
        <v>0.9</v>
      </c>
      <c r="BA543" s="32">
        <v>0.79</v>
      </c>
      <c r="BB543" s="31">
        <v>0.79</v>
      </c>
      <c r="BC543" s="31">
        <v>0.8</v>
      </c>
      <c r="BD543" s="32">
        <v>0.7</v>
      </c>
      <c r="BE543" s="31">
        <v>0.77</v>
      </c>
      <c r="BF543" s="34">
        <v>0.86</v>
      </c>
    </row>
    <row r="544" spans="1:58" ht="24.95" customHeight="1">
      <c r="A544" s="6"/>
      <c r="B544" s="15" t="s">
        <v>278</v>
      </c>
      <c r="C544" s="32">
        <v>0.67</v>
      </c>
      <c r="D544" s="32">
        <v>0.83</v>
      </c>
      <c r="E544" s="31">
        <v>0.7</v>
      </c>
      <c r="F544" s="31">
        <v>0.48</v>
      </c>
      <c r="G544" s="32">
        <v>0.67</v>
      </c>
      <c r="H544" s="31">
        <v>0.66</v>
      </c>
      <c r="I544" s="32">
        <v>0.82</v>
      </c>
      <c r="J544" s="31">
        <v>0.71</v>
      </c>
      <c r="K544" s="31">
        <v>0.64</v>
      </c>
      <c r="L544" s="31">
        <v>0.55000000000000004</v>
      </c>
      <c r="M544" s="32">
        <v>0.56999999999999995</v>
      </c>
      <c r="N544" s="31">
        <v>0.84</v>
      </c>
      <c r="O544" s="32">
        <v>0.68</v>
      </c>
      <c r="P544" s="31">
        <v>0.64</v>
      </c>
      <c r="Q544" s="31">
        <v>0.66</v>
      </c>
      <c r="R544" s="31">
        <v>0.7</v>
      </c>
      <c r="S544" s="31">
        <v>0.66</v>
      </c>
      <c r="T544" s="31">
        <v>0.68</v>
      </c>
      <c r="U544" s="32">
        <v>0.85</v>
      </c>
      <c r="V544" s="31">
        <v>0.46</v>
      </c>
      <c r="W544" s="32">
        <v>0.75</v>
      </c>
      <c r="X544" s="31">
        <v>0.67</v>
      </c>
      <c r="Y544" s="31">
        <v>0.62</v>
      </c>
      <c r="Z544" s="32">
        <v>0.7</v>
      </c>
      <c r="AA544" s="31">
        <v>0.66</v>
      </c>
      <c r="AB544" s="31">
        <v>0.63</v>
      </c>
      <c r="AC544" s="31">
        <v>0.63</v>
      </c>
      <c r="AD544" s="32">
        <v>0.51</v>
      </c>
      <c r="AE544" s="31">
        <v>0.73</v>
      </c>
      <c r="AF544" s="31">
        <v>0.82</v>
      </c>
      <c r="AG544" s="31">
        <v>0.78</v>
      </c>
      <c r="AH544" s="32">
        <v>0.51</v>
      </c>
      <c r="AI544" s="31">
        <v>0.71</v>
      </c>
      <c r="AJ544" s="31">
        <v>0.74</v>
      </c>
      <c r="AK544" s="32">
        <v>0.75</v>
      </c>
      <c r="AL544" s="31">
        <v>0.71</v>
      </c>
      <c r="AM544" s="31">
        <v>0.74</v>
      </c>
      <c r="AN544" s="31">
        <v>0.73</v>
      </c>
      <c r="AO544" s="32">
        <v>0.5</v>
      </c>
      <c r="AP544" s="31">
        <v>0.85</v>
      </c>
      <c r="AQ544" s="31">
        <v>0.65</v>
      </c>
      <c r="AR544" s="32">
        <v>0.84</v>
      </c>
      <c r="AS544" s="31">
        <v>0.8</v>
      </c>
      <c r="AT544" s="31">
        <v>0.82</v>
      </c>
      <c r="AU544" s="31">
        <v>0.41</v>
      </c>
      <c r="AV544" s="31">
        <v>1</v>
      </c>
      <c r="AW544" s="32">
        <v>0.45</v>
      </c>
      <c r="AX544" s="31">
        <v>0.81</v>
      </c>
      <c r="AY544" s="32">
        <v>0.7</v>
      </c>
      <c r="AZ544" s="31">
        <v>0.84</v>
      </c>
      <c r="BA544" s="32">
        <v>0.7</v>
      </c>
      <c r="BB544" s="31">
        <v>0.66</v>
      </c>
      <c r="BC544" s="31">
        <v>0.7</v>
      </c>
      <c r="BD544" s="32">
        <v>0.61</v>
      </c>
      <c r="BE544" s="31">
        <v>0.63</v>
      </c>
      <c r="BF544" s="34">
        <v>0.77</v>
      </c>
    </row>
    <row r="545" spans="1:58" ht="24.95" customHeight="1">
      <c r="A545" s="8"/>
      <c r="B545" s="15" t="s">
        <v>279</v>
      </c>
      <c r="C545" s="39">
        <v>0.63</v>
      </c>
      <c r="D545" s="39">
        <v>0.78</v>
      </c>
      <c r="E545" s="35">
        <v>0.64</v>
      </c>
      <c r="F545" s="35">
        <v>0.49</v>
      </c>
      <c r="G545" s="39">
        <v>0.61</v>
      </c>
      <c r="H545" s="35">
        <v>0.65</v>
      </c>
      <c r="I545" s="39">
        <v>0.7</v>
      </c>
      <c r="J545" s="35">
        <v>0.7</v>
      </c>
      <c r="K545" s="35">
        <v>0.61</v>
      </c>
      <c r="L545" s="35">
        <v>0.55000000000000004</v>
      </c>
      <c r="M545" s="39">
        <v>0.57999999999999996</v>
      </c>
      <c r="N545" s="35">
        <v>0.73</v>
      </c>
      <c r="O545" s="39">
        <v>0.54</v>
      </c>
      <c r="P545" s="35">
        <v>0.64</v>
      </c>
      <c r="Q545" s="35">
        <v>0.66</v>
      </c>
      <c r="R545" s="35">
        <v>0.72</v>
      </c>
      <c r="S545" s="35">
        <v>0.6</v>
      </c>
      <c r="T545" s="35">
        <v>0.68</v>
      </c>
      <c r="U545" s="39">
        <v>0.76</v>
      </c>
      <c r="V545" s="35">
        <v>0.52</v>
      </c>
      <c r="W545" s="39">
        <v>0.76</v>
      </c>
      <c r="X545" s="35">
        <v>0.61</v>
      </c>
      <c r="Y545" s="35">
        <v>0.56999999999999995</v>
      </c>
      <c r="Z545" s="39">
        <v>0.66</v>
      </c>
      <c r="AA545" s="35">
        <v>0.75</v>
      </c>
      <c r="AB545" s="35">
        <v>0.52</v>
      </c>
      <c r="AC545" s="35">
        <v>0.59</v>
      </c>
      <c r="AD545" s="39">
        <v>0.52</v>
      </c>
      <c r="AE545" s="35">
        <v>0.62</v>
      </c>
      <c r="AF545" s="35">
        <v>0.79</v>
      </c>
      <c r="AG545" s="35">
        <v>0.71</v>
      </c>
      <c r="AH545" s="39">
        <v>0.52</v>
      </c>
      <c r="AI545" s="35">
        <v>0.62</v>
      </c>
      <c r="AJ545" s="35">
        <v>0.71</v>
      </c>
      <c r="AK545" s="39">
        <v>0.69</v>
      </c>
      <c r="AL545" s="35">
        <v>0.65</v>
      </c>
      <c r="AM545" s="35">
        <v>0.67</v>
      </c>
      <c r="AN545" s="35">
        <v>0.67</v>
      </c>
      <c r="AO545" s="39">
        <v>0.54</v>
      </c>
      <c r="AP545" s="35">
        <v>0.77</v>
      </c>
      <c r="AQ545" s="35">
        <v>0.6</v>
      </c>
      <c r="AR545" s="39">
        <v>0.77</v>
      </c>
      <c r="AS545" s="35">
        <v>0.66</v>
      </c>
      <c r="AT545" s="35">
        <v>0.73</v>
      </c>
      <c r="AU545" s="35">
        <v>0.48</v>
      </c>
      <c r="AV545" s="35">
        <v>1</v>
      </c>
      <c r="AW545" s="39">
        <v>0.52</v>
      </c>
      <c r="AX545" s="35">
        <v>0.74</v>
      </c>
      <c r="AY545" s="39">
        <v>0.68</v>
      </c>
      <c r="AZ545" s="35">
        <v>0.8</v>
      </c>
      <c r="BA545" s="39">
        <v>0.64</v>
      </c>
      <c r="BB545" s="35">
        <v>0.63</v>
      </c>
      <c r="BC545" s="35">
        <v>0.63</v>
      </c>
      <c r="BD545" s="39">
        <v>0.69</v>
      </c>
      <c r="BE545" s="35">
        <v>0.61</v>
      </c>
      <c r="BF545" s="38">
        <v>0.64</v>
      </c>
    </row>
    <row r="547" spans="1:58" ht="24.95" customHeight="1">
      <c r="A547" s="1"/>
      <c r="B547" s="1" t="s">
        <v>51</v>
      </c>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row>
    <row r="548" spans="1:58" ht="24.9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row>
    <row r="549" spans="1:58" ht="24.95" customHeight="1">
      <c r="A549" s="2" t="s">
        <v>75</v>
      </c>
      <c r="B549" s="3"/>
      <c r="C549" s="69" t="s">
        <v>74</v>
      </c>
      <c r="D549" s="66" t="s">
        <v>76</v>
      </c>
      <c r="E549" s="68"/>
      <c r="F549" s="67"/>
      <c r="G549" s="66" t="s">
        <v>77</v>
      </c>
      <c r="H549" s="67"/>
      <c r="I549" s="66" t="s">
        <v>78</v>
      </c>
      <c r="J549" s="68"/>
      <c r="K549" s="68"/>
      <c r="L549" s="67"/>
      <c r="M549" s="66" t="s">
        <v>79</v>
      </c>
      <c r="N549" s="67"/>
      <c r="O549" s="66" t="s">
        <v>80</v>
      </c>
      <c r="P549" s="68"/>
      <c r="Q549" s="68"/>
      <c r="R549" s="68"/>
      <c r="S549" s="68"/>
      <c r="T549" s="67"/>
      <c r="U549" s="66" t="s">
        <v>81</v>
      </c>
      <c r="V549" s="67"/>
      <c r="W549" s="66" t="s">
        <v>82</v>
      </c>
      <c r="X549" s="68"/>
      <c r="Y549" s="67"/>
      <c r="Z549" s="66" t="s">
        <v>83</v>
      </c>
      <c r="AA549" s="68"/>
      <c r="AB549" s="68"/>
      <c r="AC549" s="67"/>
      <c r="AD549" s="66" t="s">
        <v>84</v>
      </c>
      <c r="AE549" s="68"/>
      <c r="AF549" s="68"/>
      <c r="AG549" s="67"/>
      <c r="AH549" s="66" t="s">
        <v>85</v>
      </c>
      <c r="AI549" s="68"/>
      <c r="AJ549" s="67"/>
      <c r="AK549" s="66" t="s">
        <v>86</v>
      </c>
      <c r="AL549" s="68"/>
      <c r="AM549" s="68"/>
      <c r="AN549" s="67"/>
      <c r="AO549" s="66" t="s">
        <v>87</v>
      </c>
      <c r="AP549" s="68"/>
      <c r="AQ549" s="67"/>
      <c r="AR549" s="66" t="s">
        <v>88</v>
      </c>
      <c r="AS549" s="68"/>
      <c r="AT549" s="68"/>
      <c r="AU549" s="67"/>
      <c r="AV549" s="65" t="s">
        <v>89</v>
      </c>
      <c r="AW549" s="66" t="s">
        <v>90</v>
      </c>
      <c r="AX549" s="67"/>
      <c r="AY549" s="66" t="s">
        <v>91</v>
      </c>
      <c r="AZ549" s="67"/>
      <c r="BA549" s="66" t="s">
        <v>92</v>
      </c>
      <c r="BB549" s="68"/>
      <c r="BC549" s="67"/>
      <c r="BD549" s="66" t="s">
        <v>93</v>
      </c>
      <c r="BE549" s="68"/>
      <c r="BF549" s="67"/>
    </row>
    <row r="550" spans="1:58" ht="24.95" customHeight="1">
      <c r="A550" s="5"/>
      <c r="B550" s="4"/>
      <c r="C550" s="11" t="s">
        <v>94</v>
      </c>
      <c r="D550" s="11" t="s">
        <v>95</v>
      </c>
      <c r="E550" s="10" t="s">
        <v>96</v>
      </c>
      <c r="F550" s="10" t="s">
        <v>97</v>
      </c>
      <c r="G550" s="11" t="s">
        <v>98</v>
      </c>
      <c r="H550" s="10" t="s">
        <v>99</v>
      </c>
      <c r="I550" s="11" t="s">
        <v>100</v>
      </c>
      <c r="J550" s="10" t="s">
        <v>101</v>
      </c>
      <c r="K550" s="10" t="s">
        <v>102</v>
      </c>
      <c r="L550" s="10" t="s">
        <v>103</v>
      </c>
      <c r="M550" s="11" t="s">
        <v>104</v>
      </c>
      <c r="N550" s="10" t="s">
        <v>105</v>
      </c>
      <c r="O550" s="11" t="s">
        <v>106</v>
      </c>
      <c r="P550" s="10" t="s">
        <v>107</v>
      </c>
      <c r="Q550" s="10" t="s">
        <v>108</v>
      </c>
      <c r="R550" s="10" t="s">
        <v>109</v>
      </c>
      <c r="S550" s="10" t="s">
        <v>110</v>
      </c>
      <c r="T550" s="10" t="s">
        <v>111</v>
      </c>
      <c r="U550" s="11" t="s">
        <v>112</v>
      </c>
      <c r="V550" s="10" t="s">
        <v>113</v>
      </c>
      <c r="W550" s="11" t="s">
        <v>114</v>
      </c>
      <c r="X550" s="10" t="s">
        <v>115</v>
      </c>
      <c r="Y550" s="10" t="s">
        <v>116</v>
      </c>
      <c r="Z550" s="11" t="s">
        <v>117</v>
      </c>
      <c r="AA550" s="10" t="s">
        <v>118</v>
      </c>
      <c r="AB550" s="10" t="s">
        <v>119</v>
      </c>
      <c r="AC550" s="10" t="s">
        <v>120</v>
      </c>
      <c r="AD550" s="11" t="s">
        <v>121</v>
      </c>
      <c r="AE550" s="10" t="s">
        <v>122</v>
      </c>
      <c r="AF550" s="10" t="s">
        <v>123</v>
      </c>
      <c r="AG550" s="10" t="s">
        <v>124</v>
      </c>
      <c r="AH550" s="11" t="s">
        <v>125</v>
      </c>
      <c r="AI550" s="10" t="s">
        <v>126</v>
      </c>
      <c r="AJ550" s="10" t="s">
        <v>127</v>
      </c>
      <c r="AK550" s="11" t="s">
        <v>128</v>
      </c>
      <c r="AL550" s="10" t="s">
        <v>129</v>
      </c>
      <c r="AM550" s="10" t="s">
        <v>130</v>
      </c>
      <c r="AN550" s="10" t="s">
        <v>131</v>
      </c>
      <c r="AO550" s="11" t="s">
        <v>132</v>
      </c>
      <c r="AP550" s="10" t="s">
        <v>133</v>
      </c>
      <c r="AQ550" s="10" t="s">
        <v>134</v>
      </c>
      <c r="AR550" s="11" t="s">
        <v>135</v>
      </c>
      <c r="AS550" s="10" t="s">
        <v>136</v>
      </c>
      <c r="AT550" s="10" t="s">
        <v>137</v>
      </c>
      <c r="AU550" s="10" t="s">
        <v>138</v>
      </c>
      <c r="AV550" s="10" t="s">
        <v>139</v>
      </c>
      <c r="AW550" s="11" t="s">
        <v>140</v>
      </c>
      <c r="AX550" s="10" t="s">
        <v>141</v>
      </c>
      <c r="AY550" s="11" t="s">
        <v>142</v>
      </c>
      <c r="AZ550" s="10" t="s">
        <v>143</v>
      </c>
      <c r="BA550" s="11" t="s">
        <v>144</v>
      </c>
      <c r="BB550" s="10" t="s">
        <v>145</v>
      </c>
      <c r="BC550" s="10" t="s">
        <v>146</v>
      </c>
      <c r="BD550" s="11" t="s">
        <v>147</v>
      </c>
      <c r="BE550" s="10" t="s">
        <v>148</v>
      </c>
      <c r="BF550" s="12" t="s">
        <v>149</v>
      </c>
    </row>
    <row r="551" spans="1:58" ht="24.95" customHeight="1">
      <c r="A551" s="7" t="s">
        <v>51</v>
      </c>
      <c r="B551" s="15" t="s">
        <v>150</v>
      </c>
      <c r="C551" s="17">
        <v>602</v>
      </c>
      <c r="D551" s="17">
        <v>217</v>
      </c>
      <c r="E551" s="16">
        <v>131</v>
      </c>
      <c r="F551" s="16">
        <v>229</v>
      </c>
      <c r="G551" s="17">
        <v>271</v>
      </c>
      <c r="H551" s="16">
        <v>326</v>
      </c>
      <c r="I551" s="17">
        <v>119</v>
      </c>
      <c r="J551" s="16">
        <v>158</v>
      </c>
      <c r="K551" s="16">
        <v>157</v>
      </c>
      <c r="L551" s="16">
        <v>168</v>
      </c>
      <c r="M551" s="17">
        <v>361</v>
      </c>
      <c r="N551" s="16">
        <v>186</v>
      </c>
      <c r="O551" s="17">
        <v>163</v>
      </c>
      <c r="P551" s="16">
        <v>187</v>
      </c>
      <c r="Q551" s="16">
        <v>150</v>
      </c>
      <c r="R551" s="16">
        <v>99</v>
      </c>
      <c r="S551" s="16">
        <v>349</v>
      </c>
      <c r="T551" s="16">
        <v>250</v>
      </c>
      <c r="U551" s="17">
        <v>258</v>
      </c>
      <c r="V551" s="16">
        <v>265</v>
      </c>
      <c r="W551" s="17">
        <v>151</v>
      </c>
      <c r="X551" s="16">
        <v>183</v>
      </c>
      <c r="Y551" s="16">
        <v>268</v>
      </c>
      <c r="Z551" s="17">
        <v>286</v>
      </c>
      <c r="AA551" s="16">
        <v>102</v>
      </c>
      <c r="AB551" s="16">
        <v>125</v>
      </c>
      <c r="AC551" s="16">
        <v>90</v>
      </c>
      <c r="AD551" s="17">
        <v>239</v>
      </c>
      <c r="AE551" s="16">
        <v>160</v>
      </c>
      <c r="AF551" s="16">
        <v>194</v>
      </c>
      <c r="AG551" s="16">
        <v>353</v>
      </c>
      <c r="AH551" s="17">
        <v>171</v>
      </c>
      <c r="AI551" s="16">
        <v>161</v>
      </c>
      <c r="AJ551" s="16">
        <v>256</v>
      </c>
      <c r="AK551" s="17">
        <v>423</v>
      </c>
      <c r="AL551" s="16">
        <v>177</v>
      </c>
      <c r="AM551" s="16">
        <v>235</v>
      </c>
      <c r="AN551" s="16">
        <v>385</v>
      </c>
      <c r="AO551" s="17">
        <v>102</v>
      </c>
      <c r="AP551" s="16">
        <v>190</v>
      </c>
      <c r="AQ551" s="16">
        <v>258</v>
      </c>
      <c r="AR551" s="17">
        <v>253</v>
      </c>
      <c r="AS551" s="16">
        <v>126</v>
      </c>
      <c r="AT551" s="16">
        <v>379</v>
      </c>
      <c r="AU551" s="16">
        <v>179</v>
      </c>
      <c r="AV551" s="16">
        <v>270</v>
      </c>
      <c r="AW551" s="17">
        <v>220</v>
      </c>
      <c r="AX551" s="16">
        <v>316</v>
      </c>
      <c r="AY551" s="17">
        <v>495</v>
      </c>
      <c r="AZ551" s="16">
        <v>177</v>
      </c>
      <c r="BA551" s="17">
        <v>144</v>
      </c>
      <c r="BB551" s="16">
        <v>451</v>
      </c>
      <c r="BC551" s="16">
        <v>48</v>
      </c>
      <c r="BD551" s="17">
        <v>138</v>
      </c>
      <c r="BE551" s="16">
        <v>211</v>
      </c>
      <c r="BF551" s="18">
        <v>235</v>
      </c>
    </row>
    <row r="552" spans="1:58" ht="24.95" customHeight="1">
      <c r="A552" s="6"/>
      <c r="B552" s="15"/>
      <c r="C552" s="23"/>
      <c r="D552" s="23"/>
      <c r="E552" s="22"/>
      <c r="F552" s="22"/>
      <c r="G552" s="23"/>
      <c r="H552" s="22"/>
      <c r="I552" s="23"/>
      <c r="J552" s="22"/>
      <c r="K552" s="22"/>
      <c r="L552" s="22"/>
      <c r="M552" s="23"/>
      <c r="N552" s="22"/>
      <c r="O552" s="23"/>
      <c r="P552" s="22"/>
      <c r="Q552" s="22"/>
      <c r="R552" s="22"/>
      <c r="S552" s="22"/>
      <c r="T552" s="22"/>
      <c r="U552" s="23"/>
      <c r="V552" s="22"/>
      <c r="W552" s="23"/>
      <c r="X552" s="22"/>
      <c r="Y552" s="22"/>
      <c r="Z552" s="23"/>
      <c r="AA552" s="22"/>
      <c r="AB552" s="22"/>
      <c r="AC552" s="22"/>
      <c r="AD552" s="23"/>
      <c r="AE552" s="22"/>
      <c r="AF552" s="22"/>
      <c r="AG552" s="22"/>
      <c r="AH552" s="23"/>
      <c r="AI552" s="22"/>
      <c r="AJ552" s="22"/>
      <c r="AK552" s="23"/>
      <c r="AL552" s="22"/>
      <c r="AM552" s="22"/>
      <c r="AN552" s="22"/>
      <c r="AO552" s="23"/>
      <c r="AP552" s="22"/>
      <c r="AQ552" s="22"/>
      <c r="AR552" s="23"/>
      <c r="AS552" s="22"/>
      <c r="AT552" s="22"/>
      <c r="AU552" s="22"/>
      <c r="AV552" s="22"/>
      <c r="AW552" s="23"/>
      <c r="AX552" s="22"/>
      <c r="AY552" s="23"/>
      <c r="AZ552" s="22"/>
      <c r="BA552" s="23"/>
      <c r="BB552" s="22"/>
      <c r="BC552" s="22"/>
      <c r="BD552" s="23"/>
      <c r="BE552" s="22"/>
      <c r="BF552" s="25"/>
    </row>
    <row r="553" spans="1:58" ht="24.95" customHeight="1">
      <c r="A553" s="6"/>
      <c r="B553" s="15" t="s">
        <v>280</v>
      </c>
      <c r="C553" s="49">
        <v>0.36</v>
      </c>
      <c r="D553" s="49">
        <v>0.69</v>
      </c>
      <c r="E553" s="50">
        <v>0.45</v>
      </c>
      <c r="F553" s="50">
        <v>-0.03</v>
      </c>
      <c r="G553" s="49">
        <v>0.36</v>
      </c>
      <c r="H553" s="50">
        <v>0.36</v>
      </c>
      <c r="I553" s="49">
        <v>0.67</v>
      </c>
      <c r="J553" s="50">
        <v>0.45</v>
      </c>
      <c r="K553" s="50">
        <v>0.28999999999999998</v>
      </c>
      <c r="L553" s="50">
        <v>0.13</v>
      </c>
      <c r="M553" s="49">
        <v>0.15</v>
      </c>
      <c r="N553" s="50">
        <v>0.73</v>
      </c>
      <c r="O553" s="49">
        <v>0.41</v>
      </c>
      <c r="P553" s="50">
        <v>0.31</v>
      </c>
      <c r="Q553" s="50">
        <v>0.34</v>
      </c>
      <c r="R553" s="50">
        <v>0.41</v>
      </c>
      <c r="S553" s="50">
        <v>0.36</v>
      </c>
      <c r="T553" s="50">
        <v>0.37</v>
      </c>
      <c r="U553" s="49">
        <v>0.74</v>
      </c>
      <c r="V553" s="50">
        <v>-0.06</v>
      </c>
      <c r="W553" s="49">
        <v>0.51</v>
      </c>
      <c r="X553" s="50">
        <v>0.37</v>
      </c>
      <c r="Y553" s="50">
        <v>0.27</v>
      </c>
      <c r="Z553" s="49">
        <v>0.43</v>
      </c>
      <c r="AA553" s="50">
        <v>0.32</v>
      </c>
      <c r="AB553" s="50">
        <v>0.3</v>
      </c>
      <c r="AC553" s="50">
        <v>0.28000000000000003</v>
      </c>
      <c r="AD553" s="49">
        <v>0.04</v>
      </c>
      <c r="AE553" s="50">
        <v>0.47</v>
      </c>
      <c r="AF553" s="50">
        <v>0.68</v>
      </c>
      <c r="AG553" s="50">
        <v>0.59</v>
      </c>
      <c r="AH553" s="49">
        <v>0.06</v>
      </c>
      <c r="AI553" s="50">
        <v>0.42</v>
      </c>
      <c r="AJ553" s="50">
        <v>0.52</v>
      </c>
      <c r="AK553" s="49">
        <v>0.54</v>
      </c>
      <c r="AL553" s="50">
        <v>0.42</v>
      </c>
      <c r="AM553" s="50">
        <v>0.51</v>
      </c>
      <c r="AN553" s="50">
        <v>0.49</v>
      </c>
      <c r="AO553" s="49">
        <v>0.02</v>
      </c>
      <c r="AP553" s="50">
        <v>0.7</v>
      </c>
      <c r="AQ553" s="50">
        <v>0.34</v>
      </c>
      <c r="AR553" s="49">
        <v>0.72</v>
      </c>
      <c r="AS553" s="50">
        <v>0.6</v>
      </c>
      <c r="AT553" s="50">
        <v>0.68</v>
      </c>
      <c r="AU553" s="50">
        <v>-0.16</v>
      </c>
      <c r="AV553" s="50">
        <v>1</v>
      </c>
      <c r="AW553" s="49">
        <v>-7.0000000000000007E-2</v>
      </c>
      <c r="AX553" s="50">
        <v>0.65</v>
      </c>
      <c r="AY553" s="49">
        <v>0.41</v>
      </c>
      <c r="AZ553" s="50">
        <v>0.69</v>
      </c>
      <c r="BA553" s="49">
        <v>0.44</v>
      </c>
      <c r="BB553" s="50">
        <v>0.35</v>
      </c>
      <c r="BC553" s="50">
        <v>0.43</v>
      </c>
      <c r="BD553" s="49">
        <v>0.23</v>
      </c>
      <c r="BE553" s="50">
        <v>0.27</v>
      </c>
      <c r="BF553" s="51">
        <v>0.56000000000000005</v>
      </c>
    </row>
    <row r="554" spans="1:58" ht="24.95" customHeight="1">
      <c r="A554" s="6"/>
      <c r="B554" s="15" t="s">
        <v>281</v>
      </c>
      <c r="C554" s="32">
        <v>0.67</v>
      </c>
      <c r="D554" s="32">
        <v>0.83</v>
      </c>
      <c r="E554" s="31">
        <v>0.7</v>
      </c>
      <c r="F554" s="31">
        <v>0.48</v>
      </c>
      <c r="G554" s="32">
        <v>0.67</v>
      </c>
      <c r="H554" s="31">
        <v>0.66</v>
      </c>
      <c r="I554" s="32">
        <v>0.82</v>
      </c>
      <c r="J554" s="31">
        <v>0.71</v>
      </c>
      <c r="K554" s="31">
        <v>0.64</v>
      </c>
      <c r="L554" s="31">
        <v>0.55000000000000004</v>
      </c>
      <c r="M554" s="32">
        <v>0.56999999999999995</v>
      </c>
      <c r="N554" s="31">
        <v>0.84</v>
      </c>
      <c r="O554" s="32">
        <v>0.68</v>
      </c>
      <c r="P554" s="31">
        <v>0.64</v>
      </c>
      <c r="Q554" s="31">
        <v>0.66</v>
      </c>
      <c r="R554" s="31">
        <v>0.7</v>
      </c>
      <c r="S554" s="31">
        <v>0.66</v>
      </c>
      <c r="T554" s="31">
        <v>0.68</v>
      </c>
      <c r="U554" s="32">
        <v>0.85</v>
      </c>
      <c r="V554" s="31">
        <v>0.46</v>
      </c>
      <c r="W554" s="32">
        <v>0.75</v>
      </c>
      <c r="X554" s="31">
        <v>0.67</v>
      </c>
      <c r="Y554" s="31">
        <v>0.62</v>
      </c>
      <c r="Z554" s="32">
        <v>0.7</v>
      </c>
      <c r="AA554" s="31">
        <v>0.66</v>
      </c>
      <c r="AB554" s="31">
        <v>0.63</v>
      </c>
      <c r="AC554" s="31">
        <v>0.63</v>
      </c>
      <c r="AD554" s="32">
        <v>0.51</v>
      </c>
      <c r="AE554" s="31">
        <v>0.73</v>
      </c>
      <c r="AF554" s="31">
        <v>0.82</v>
      </c>
      <c r="AG554" s="31">
        <v>0.78</v>
      </c>
      <c r="AH554" s="32">
        <v>0.51</v>
      </c>
      <c r="AI554" s="31">
        <v>0.71</v>
      </c>
      <c r="AJ554" s="31">
        <v>0.74</v>
      </c>
      <c r="AK554" s="32">
        <v>0.75</v>
      </c>
      <c r="AL554" s="31">
        <v>0.71</v>
      </c>
      <c r="AM554" s="31">
        <v>0.74</v>
      </c>
      <c r="AN554" s="31">
        <v>0.73</v>
      </c>
      <c r="AO554" s="32">
        <v>0.5</v>
      </c>
      <c r="AP554" s="31">
        <v>0.85</v>
      </c>
      <c r="AQ554" s="31">
        <v>0.65</v>
      </c>
      <c r="AR554" s="32">
        <v>0.84</v>
      </c>
      <c r="AS554" s="31">
        <v>0.8</v>
      </c>
      <c r="AT554" s="31">
        <v>0.82</v>
      </c>
      <c r="AU554" s="31">
        <v>0.41</v>
      </c>
      <c r="AV554" s="31">
        <v>1</v>
      </c>
      <c r="AW554" s="32">
        <v>0.45</v>
      </c>
      <c r="AX554" s="31">
        <v>0.81</v>
      </c>
      <c r="AY554" s="32">
        <v>0.7</v>
      </c>
      <c r="AZ554" s="31">
        <v>0.84</v>
      </c>
      <c r="BA554" s="32">
        <v>0.7</v>
      </c>
      <c r="BB554" s="31">
        <v>0.66</v>
      </c>
      <c r="BC554" s="31">
        <v>0.7</v>
      </c>
      <c r="BD554" s="32">
        <v>0.61</v>
      </c>
      <c r="BE554" s="31">
        <v>0.63</v>
      </c>
      <c r="BF554" s="34">
        <v>0.77</v>
      </c>
    </row>
    <row r="555" spans="1:58" ht="24.95" customHeight="1">
      <c r="A555" s="6"/>
      <c r="B555" s="15" t="s">
        <v>282</v>
      </c>
      <c r="C555" s="32">
        <v>0.3</v>
      </c>
      <c r="D555" s="32">
        <v>0.14000000000000001</v>
      </c>
      <c r="E555" s="31">
        <v>0.25</v>
      </c>
      <c r="F555" s="31">
        <v>0.51</v>
      </c>
      <c r="G555" s="32">
        <v>0.31</v>
      </c>
      <c r="H555" s="31">
        <v>0.3</v>
      </c>
      <c r="I555" s="32">
        <v>0.15</v>
      </c>
      <c r="J555" s="31">
        <v>0.26</v>
      </c>
      <c r="K555" s="31">
        <v>0.35</v>
      </c>
      <c r="L555" s="31">
        <v>0.42</v>
      </c>
      <c r="M555" s="32">
        <v>0.41</v>
      </c>
      <c r="N555" s="31">
        <v>0.12</v>
      </c>
      <c r="O555" s="32">
        <v>0.27</v>
      </c>
      <c r="P555" s="31">
        <v>0.33</v>
      </c>
      <c r="Q555" s="31">
        <v>0.32</v>
      </c>
      <c r="R555" s="31">
        <v>0.3</v>
      </c>
      <c r="S555" s="31">
        <v>0.3</v>
      </c>
      <c r="T555" s="31">
        <v>0.31</v>
      </c>
      <c r="U555" s="32">
        <v>0.11</v>
      </c>
      <c r="V555" s="31">
        <v>0.52</v>
      </c>
      <c r="W555" s="32">
        <v>0.24</v>
      </c>
      <c r="X555" s="31">
        <v>0.3</v>
      </c>
      <c r="Y555" s="31">
        <v>0.35</v>
      </c>
      <c r="Z555" s="32">
        <v>0.27</v>
      </c>
      <c r="AA555" s="31">
        <v>0.33</v>
      </c>
      <c r="AB555" s="31">
        <v>0.33</v>
      </c>
      <c r="AC555" s="31">
        <v>0.35</v>
      </c>
      <c r="AD555" s="32">
        <v>0.47</v>
      </c>
      <c r="AE555" s="31">
        <v>0.26</v>
      </c>
      <c r="AF555" s="31">
        <v>0.14000000000000001</v>
      </c>
      <c r="AG555" s="31">
        <v>0.19</v>
      </c>
      <c r="AH555" s="32">
        <v>0.44</v>
      </c>
      <c r="AI555" s="31">
        <v>0.28999999999999998</v>
      </c>
      <c r="AJ555" s="31">
        <v>0.23</v>
      </c>
      <c r="AK555" s="32">
        <v>0.21</v>
      </c>
      <c r="AL555" s="31">
        <v>0.28999999999999998</v>
      </c>
      <c r="AM555" s="31">
        <v>0.23</v>
      </c>
      <c r="AN555" s="31">
        <v>0.24</v>
      </c>
      <c r="AO555" s="32">
        <v>0.48</v>
      </c>
      <c r="AP555" s="31">
        <v>0.14000000000000001</v>
      </c>
      <c r="AQ555" s="31">
        <v>0.31</v>
      </c>
      <c r="AR555" s="32">
        <v>0.12</v>
      </c>
      <c r="AS555" s="31">
        <v>0.19</v>
      </c>
      <c r="AT555" s="31">
        <v>0.15</v>
      </c>
      <c r="AU555" s="31">
        <v>0.56000000000000005</v>
      </c>
      <c r="AV555" s="31" t="s">
        <v>152</v>
      </c>
      <c r="AW555" s="32">
        <v>0.53</v>
      </c>
      <c r="AX555" s="31">
        <v>0.16</v>
      </c>
      <c r="AY555" s="32">
        <v>0.28999999999999998</v>
      </c>
      <c r="AZ555" s="31">
        <v>0.15</v>
      </c>
      <c r="BA555" s="32">
        <v>0.26</v>
      </c>
      <c r="BB555" s="31">
        <v>0.31</v>
      </c>
      <c r="BC555" s="31">
        <v>0.27</v>
      </c>
      <c r="BD555" s="32">
        <v>0.38</v>
      </c>
      <c r="BE555" s="31">
        <v>0.35</v>
      </c>
      <c r="BF555" s="34">
        <v>0.21</v>
      </c>
    </row>
    <row r="556" spans="1:58" ht="24.95" customHeight="1">
      <c r="A556" s="8"/>
      <c r="B556" s="15" t="s">
        <v>157</v>
      </c>
      <c r="C556" s="39">
        <v>0.03</v>
      </c>
      <c r="D556" s="39">
        <v>0.03</v>
      </c>
      <c r="E556" s="35">
        <v>0.05</v>
      </c>
      <c r="F556" s="35">
        <v>0.01</v>
      </c>
      <c r="G556" s="39">
        <v>0.02</v>
      </c>
      <c r="H556" s="35">
        <v>0.04</v>
      </c>
      <c r="I556" s="39">
        <v>0.03</v>
      </c>
      <c r="J556" s="35">
        <v>0.03</v>
      </c>
      <c r="K556" s="35">
        <v>0.01</v>
      </c>
      <c r="L556" s="35">
        <v>0.04</v>
      </c>
      <c r="M556" s="39">
        <v>0.02</v>
      </c>
      <c r="N556" s="35">
        <v>0.04</v>
      </c>
      <c r="O556" s="39">
        <v>0.04</v>
      </c>
      <c r="P556" s="35">
        <v>0.03</v>
      </c>
      <c r="Q556" s="35">
        <v>0.03</v>
      </c>
      <c r="R556" s="35" t="s">
        <v>152</v>
      </c>
      <c r="S556" s="35">
        <v>0.04</v>
      </c>
      <c r="T556" s="35">
        <v>0.02</v>
      </c>
      <c r="U556" s="39">
        <v>0.04</v>
      </c>
      <c r="V556" s="35">
        <v>0.03</v>
      </c>
      <c r="W556" s="39">
        <v>0.02</v>
      </c>
      <c r="X556" s="35">
        <v>0.04</v>
      </c>
      <c r="Y556" s="35">
        <v>0.03</v>
      </c>
      <c r="Z556" s="39">
        <v>0.03</v>
      </c>
      <c r="AA556" s="35">
        <v>0.01</v>
      </c>
      <c r="AB556" s="35">
        <v>0.04</v>
      </c>
      <c r="AC556" s="35">
        <v>0.02</v>
      </c>
      <c r="AD556" s="39">
        <v>0.03</v>
      </c>
      <c r="AE556" s="35">
        <v>0.01</v>
      </c>
      <c r="AF556" s="35">
        <v>0.05</v>
      </c>
      <c r="AG556" s="35">
        <v>0.03</v>
      </c>
      <c r="AH556" s="39">
        <v>0.05</v>
      </c>
      <c r="AI556" s="35">
        <v>0</v>
      </c>
      <c r="AJ556" s="35">
        <v>0.03</v>
      </c>
      <c r="AK556" s="39">
        <v>0.04</v>
      </c>
      <c r="AL556" s="35">
        <v>0</v>
      </c>
      <c r="AM556" s="35">
        <v>0.04</v>
      </c>
      <c r="AN556" s="35">
        <v>0.02</v>
      </c>
      <c r="AO556" s="39">
        <v>0.02</v>
      </c>
      <c r="AP556" s="35">
        <v>0.01</v>
      </c>
      <c r="AQ556" s="35">
        <v>0.04</v>
      </c>
      <c r="AR556" s="39">
        <v>0.04</v>
      </c>
      <c r="AS556" s="35">
        <v>0.01</v>
      </c>
      <c r="AT556" s="35">
        <v>0.03</v>
      </c>
      <c r="AU556" s="35">
        <v>0.03</v>
      </c>
      <c r="AV556" s="35" t="s">
        <v>152</v>
      </c>
      <c r="AW556" s="39">
        <v>0.02</v>
      </c>
      <c r="AX556" s="35">
        <v>0.03</v>
      </c>
      <c r="AY556" s="39">
        <v>0.01</v>
      </c>
      <c r="AZ556" s="35">
        <v>0.02</v>
      </c>
      <c r="BA556" s="39">
        <v>0.03</v>
      </c>
      <c r="BB556" s="35">
        <v>0.02</v>
      </c>
      <c r="BC556" s="35">
        <v>0.03</v>
      </c>
      <c r="BD556" s="39">
        <v>0.01</v>
      </c>
      <c r="BE556" s="35">
        <v>0.02</v>
      </c>
      <c r="BF556" s="38">
        <v>0.03</v>
      </c>
    </row>
    <row r="558" spans="1:58" ht="24.95" customHeight="1">
      <c r="A558" s="1"/>
      <c r="B558" s="1" t="s">
        <v>52</v>
      </c>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row>
    <row r="559" spans="1:58" ht="24.9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row>
    <row r="560" spans="1:58" ht="24.95" customHeight="1">
      <c r="A560" s="2" t="s">
        <v>75</v>
      </c>
      <c r="B560" s="3"/>
      <c r="C560" s="69" t="s">
        <v>74</v>
      </c>
      <c r="D560" s="66" t="s">
        <v>76</v>
      </c>
      <c r="E560" s="68"/>
      <c r="F560" s="67"/>
      <c r="G560" s="66" t="s">
        <v>77</v>
      </c>
      <c r="H560" s="67"/>
      <c r="I560" s="66" t="s">
        <v>78</v>
      </c>
      <c r="J560" s="68"/>
      <c r="K560" s="68"/>
      <c r="L560" s="67"/>
      <c r="M560" s="66" t="s">
        <v>79</v>
      </c>
      <c r="N560" s="67"/>
      <c r="O560" s="66" t="s">
        <v>80</v>
      </c>
      <c r="P560" s="68"/>
      <c r="Q560" s="68"/>
      <c r="R560" s="68"/>
      <c r="S560" s="68"/>
      <c r="T560" s="67"/>
      <c r="U560" s="66" t="s">
        <v>81</v>
      </c>
      <c r="V560" s="67"/>
      <c r="W560" s="66" t="s">
        <v>82</v>
      </c>
      <c r="X560" s="68"/>
      <c r="Y560" s="67"/>
      <c r="Z560" s="66" t="s">
        <v>83</v>
      </c>
      <c r="AA560" s="68"/>
      <c r="AB560" s="68"/>
      <c r="AC560" s="67"/>
      <c r="AD560" s="66" t="s">
        <v>84</v>
      </c>
      <c r="AE560" s="68"/>
      <c r="AF560" s="68"/>
      <c r="AG560" s="67"/>
      <c r="AH560" s="66" t="s">
        <v>85</v>
      </c>
      <c r="AI560" s="68"/>
      <c r="AJ560" s="67"/>
      <c r="AK560" s="66" t="s">
        <v>86</v>
      </c>
      <c r="AL560" s="68"/>
      <c r="AM560" s="68"/>
      <c r="AN560" s="67"/>
      <c r="AO560" s="66" t="s">
        <v>87</v>
      </c>
      <c r="AP560" s="68"/>
      <c r="AQ560" s="67"/>
      <c r="AR560" s="66" t="s">
        <v>88</v>
      </c>
      <c r="AS560" s="68"/>
      <c r="AT560" s="68"/>
      <c r="AU560" s="67"/>
      <c r="AV560" s="65" t="s">
        <v>89</v>
      </c>
      <c r="AW560" s="66" t="s">
        <v>90</v>
      </c>
      <c r="AX560" s="67"/>
      <c r="AY560" s="66" t="s">
        <v>91</v>
      </c>
      <c r="AZ560" s="67"/>
      <c r="BA560" s="66" t="s">
        <v>92</v>
      </c>
      <c r="BB560" s="68"/>
      <c r="BC560" s="67"/>
      <c r="BD560" s="66" t="s">
        <v>93</v>
      </c>
      <c r="BE560" s="68"/>
      <c r="BF560" s="67"/>
    </row>
    <row r="561" spans="1:58" ht="24.95" customHeight="1">
      <c r="A561" s="5"/>
      <c r="B561" s="4"/>
      <c r="C561" s="11" t="s">
        <v>94</v>
      </c>
      <c r="D561" s="11" t="s">
        <v>95</v>
      </c>
      <c r="E561" s="10" t="s">
        <v>96</v>
      </c>
      <c r="F561" s="10" t="s">
        <v>97</v>
      </c>
      <c r="G561" s="11" t="s">
        <v>98</v>
      </c>
      <c r="H561" s="10" t="s">
        <v>99</v>
      </c>
      <c r="I561" s="11" t="s">
        <v>100</v>
      </c>
      <c r="J561" s="10" t="s">
        <v>101</v>
      </c>
      <c r="K561" s="10" t="s">
        <v>102</v>
      </c>
      <c r="L561" s="10" t="s">
        <v>103</v>
      </c>
      <c r="M561" s="11" t="s">
        <v>104</v>
      </c>
      <c r="N561" s="10" t="s">
        <v>105</v>
      </c>
      <c r="O561" s="11" t="s">
        <v>106</v>
      </c>
      <c r="P561" s="10" t="s">
        <v>107</v>
      </c>
      <c r="Q561" s="10" t="s">
        <v>108</v>
      </c>
      <c r="R561" s="10" t="s">
        <v>109</v>
      </c>
      <c r="S561" s="10" t="s">
        <v>110</v>
      </c>
      <c r="T561" s="10" t="s">
        <v>111</v>
      </c>
      <c r="U561" s="11" t="s">
        <v>112</v>
      </c>
      <c r="V561" s="10" t="s">
        <v>113</v>
      </c>
      <c r="W561" s="11" t="s">
        <v>114</v>
      </c>
      <c r="X561" s="10" t="s">
        <v>115</v>
      </c>
      <c r="Y561" s="10" t="s">
        <v>116</v>
      </c>
      <c r="Z561" s="11" t="s">
        <v>117</v>
      </c>
      <c r="AA561" s="10" t="s">
        <v>118</v>
      </c>
      <c r="AB561" s="10" t="s">
        <v>119</v>
      </c>
      <c r="AC561" s="10" t="s">
        <v>120</v>
      </c>
      <c r="AD561" s="11" t="s">
        <v>121</v>
      </c>
      <c r="AE561" s="10" t="s">
        <v>122</v>
      </c>
      <c r="AF561" s="10" t="s">
        <v>123</v>
      </c>
      <c r="AG561" s="10" t="s">
        <v>124</v>
      </c>
      <c r="AH561" s="11" t="s">
        <v>125</v>
      </c>
      <c r="AI561" s="10" t="s">
        <v>126</v>
      </c>
      <c r="AJ561" s="10" t="s">
        <v>127</v>
      </c>
      <c r="AK561" s="11" t="s">
        <v>128</v>
      </c>
      <c r="AL561" s="10" t="s">
        <v>129</v>
      </c>
      <c r="AM561" s="10" t="s">
        <v>130</v>
      </c>
      <c r="AN561" s="10" t="s">
        <v>131</v>
      </c>
      <c r="AO561" s="11" t="s">
        <v>132</v>
      </c>
      <c r="AP561" s="10" t="s">
        <v>133</v>
      </c>
      <c r="AQ561" s="10" t="s">
        <v>134</v>
      </c>
      <c r="AR561" s="11" t="s">
        <v>135</v>
      </c>
      <c r="AS561" s="10" t="s">
        <v>136</v>
      </c>
      <c r="AT561" s="10" t="s">
        <v>137</v>
      </c>
      <c r="AU561" s="10" t="s">
        <v>138</v>
      </c>
      <c r="AV561" s="10" t="s">
        <v>139</v>
      </c>
      <c r="AW561" s="11" t="s">
        <v>140</v>
      </c>
      <c r="AX561" s="10" t="s">
        <v>141</v>
      </c>
      <c r="AY561" s="11" t="s">
        <v>142</v>
      </c>
      <c r="AZ561" s="10" t="s">
        <v>143</v>
      </c>
      <c r="BA561" s="11" t="s">
        <v>144</v>
      </c>
      <c r="BB561" s="10" t="s">
        <v>145</v>
      </c>
      <c r="BC561" s="10" t="s">
        <v>146</v>
      </c>
      <c r="BD561" s="11" t="s">
        <v>147</v>
      </c>
      <c r="BE561" s="10" t="s">
        <v>148</v>
      </c>
      <c r="BF561" s="12" t="s">
        <v>149</v>
      </c>
    </row>
    <row r="562" spans="1:58" ht="24.95" customHeight="1">
      <c r="A562" s="7" t="s">
        <v>52</v>
      </c>
      <c r="B562" s="15" t="s">
        <v>150</v>
      </c>
      <c r="C562" s="17">
        <v>602</v>
      </c>
      <c r="D562" s="17">
        <v>217</v>
      </c>
      <c r="E562" s="16">
        <v>131</v>
      </c>
      <c r="F562" s="16">
        <v>229</v>
      </c>
      <c r="G562" s="17">
        <v>271</v>
      </c>
      <c r="H562" s="16">
        <v>326</v>
      </c>
      <c r="I562" s="17">
        <v>119</v>
      </c>
      <c r="J562" s="16">
        <v>158</v>
      </c>
      <c r="K562" s="16">
        <v>157</v>
      </c>
      <c r="L562" s="16">
        <v>168</v>
      </c>
      <c r="M562" s="17">
        <v>361</v>
      </c>
      <c r="N562" s="16">
        <v>186</v>
      </c>
      <c r="O562" s="17">
        <v>163</v>
      </c>
      <c r="P562" s="16">
        <v>187</v>
      </c>
      <c r="Q562" s="16">
        <v>150</v>
      </c>
      <c r="R562" s="16">
        <v>99</v>
      </c>
      <c r="S562" s="16">
        <v>349</v>
      </c>
      <c r="T562" s="16">
        <v>250</v>
      </c>
      <c r="U562" s="17">
        <v>258</v>
      </c>
      <c r="V562" s="16">
        <v>265</v>
      </c>
      <c r="W562" s="17">
        <v>151</v>
      </c>
      <c r="X562" s="16">
        <v>183</v>
      </c>
      <c r="Y562" s="16">
        <v>268</v>
      </c>
      <c r="Z562" s="17">
        <v>286</v>
      </c>
      <c r="AA562" s="16">
        <v>102</v>
      </c>
      <c r="AB562" s="16">
        <v>125</v>
      </c>
      <c r="AC562" s="16">
        <v>90</v>
      </c>
      <c r="AD562" s="17">
        <v>239</v>
      </c>
      <c r="AE562" s="16">
        <v>160</v>
      </c>
      <c r="AF562" s="16">
        <v>194</v>
      </c>
      <c r="AG562" s="16">
        <v>353</v>
      </c>
      <c r="AH562" s="17">
        <v>171</v>
      </c>
      <c r="AI562" s="16">
        <v>161</v>
      </c>
      <c r="AJ562" s="16">
        <v>256</v>
      </c>
      <c r="AK562" s="17">
        <v>423</v>
      </c>
      <c r="AL562" s="16">
        <v>177</v>
      </c>
      <c r="AM562" s="16">
        <v>235</v>
      </c>
      <c r="AN562" s="16">
        <v>385</v>
      </c>
      <c r="AO562" s="17">
        <v>102</v>
      </c>
      <c r="AP562" s="16">
        <v>190</v>
      </c>
      <c r="AQ562" s="16">
        <v>258</v>
      </c>
      <c r="AR562" s="17">
        <v>253</v>
      </c>
      <c r="AS562" s="16">
        <v>126</v>
      </c>
      <c r="AT562" s="16">
        <v>379</v>
      </c>
      <c r="AU562" s="16">
        <v>179</v>
      </c>
      <c r="AV562" s="16">
        <v>270</v>
      </c>
      <c r="AW562" s="17">
        <v>220</v>
      </c>
      <c r="AX562" s="16">
        <v>316</v>
      </c>
      <c r="AY562" s="17">
        <v>495</v>
      </c>
      <c r="AZ562" s="16">
        <v>177</v>
      </c>
      <c r="BA562" s="17">
        <v>144</v>
      </c>
      <c r="BB562" s="16">
        <v>451</v>
      </c>
      <c r="BC562" s="16">
        <v>48</v>
      </c>
      <c r="BD562" s="17">
        <v>138</v>
      </c>
      <c r="BE562" s="16">
        <v>211</v>
      </c>
      <c r="BF562" s="18">
        <v>235</v>
      </c>
    </row>
    <row r="563" spans="1:58" ht="24.95" customHeight="1">
      <c r="A563" s="6"/>
      <c r="B563" s="15"/>
      <c r="C563" s="23"/>
      <c r="D563" s="23"/>
      <c r="E563" s="22"/>
      <c r="F563" s="22"/>
      <c r="G563" s="23"/>
      <c r="H563" s="22"/>
      <c r="I563" s="23"/>
      <c r="J563" s="22"/>
      <c r="K563" s="22"/>
      <c r="L563" s="22"/>
      <c r="M563" s="23"/>
      <c r="N563" s="22"/>
      <c r="O563" s="23"/>
      <c r="P563" s="22"/>
      <c r="Q563" s="22"/>
      <c r="R563" s="22"/>
      <c r="S563" s="22"/>
      <c r="T563" s="22"/>
      <c r="U563" s="23"/>
      <c r="V563" s="22"/>
      <c r="W563" s="23"/>
      <c r="X563" s="22"/>
      <c r="Y563" s="22"/>
      <c r="Z563" s="23"/>
      <c r="AA563" s="22"/>
      <c r="AB563" s="22"/>
      <c r="AC563" s="22"/>
      <c r="AD563" s="23"/>
      <c r="AE563" s="22"/>
      <c r="AF563" s="22"/>
      <c r="AG563" s="22"/>
      <c r="AH563" s="23"/>
      <c r="AI563" s="22"/>
      <c r="AJ563" s="22"/>
      <c r="AK563" s="23"/>
      <c r="AL563" s="22"/>
      <c r="AM563" s="22"/>
      <c r="AN563" s="22"/>
      <c r="AO563" s="23"/>
      <c r="AP563" s="22"/>
      <c r="AQ563" s="22"/>
      <c r="AR563" s="23"/>
      <c r="AS563" s="22"/>
      <c r="AT563" s="22"/>
      <c r="AU563" s="22"/>
      <c r="AV563" s="22"/>
      <c r="AW563" s="23"/>
      <c r="AX563" s="22"/>
      <c r="AY563" s="23"/>
      <c r="AZ563" s="22"/>
      <c r="BA563" s="23"/>
      <c r="BB563" s="22"/>
      <c r="BC563" s="22"/>
      <c r="BD563" s="23"/>
      <c r="BE563" s="22"/>
      <c r="BF563" s="25"/>
    </row>
    <row r="564" spans="1:58" ht="24.95" customHeight="1">
      <c r="A564" s="6"/>
      <c r="B564" s="15" t="s">
        <v>280</v>
      </c>
      <c r="C564" s="49">
        <v>0.62</v>
      </c>
      <c r="D564" s="49">
        <v>0.91</v>
      </c>
      <c r="E564" s="50">
        <v>0.63</v>
      </c>
      <c r="F564" s="50">
        <v>0.34</v>
      </c>
      <c r="G564" s="49">
        <v>0.63</v>
      </c>
      <c r="H564" s="50">
        <v>0.62</v>
      </c>
      <c r="I564" s="49">
        <v>0.89</v>
      </c>
      <c r="J564" s="50">
        <v>0.75</v>
      </c>
      <c r="K564" s="50">
        <v>0.45</v>
      </c>
      <c r="L564" s="50">
        <v>0.47</v>
      </c>
      <c r="M564" s="49">
        <v>0.48</v>
      </c>
      <c r="N564" s="50">
        <v>0.83</v>
      </c>
      <c r="O564" s="49">
        <v>0.59</v>
      </c>
      <c r="P564" s="50">
        <v>0.6</v>
      </c>
      <c r="Q564" s="50">
        <v>0.64</v>
      </c>
      <c r="R564" s="50">
        <v>0.71</v>
      </c>
      <c r="S564" s="50">
        <v>0.59</v>
      </c>
      <c r="T564" s="50">
        <v>0.67</v>
      </c>
      <c r="U564" s="49">
        <v>0.9</v>
      </c>
      <c r="V564" s="50">
        <v>0.32</v>
      </c>
      <c r="W564" s="49">
        <v>0.77</v>
      </c>
      <c r="X564" s="50">
        <v>0.62</v>
      </c>
      <c r="Y564" s="50">
        <v>0.54</v>
      </c>
      <c r="Z564" s="49">
        <v>0.68</v>
      </c>
      <c r="AA564" s="50">
        <v>0.67</v>
      </c>
      <c r="AB564" s="50">
        <v>0.5</v>
      </c>
      <c r="AC564" s="50">
        <v>0.56999999999999995</v>
      </c>
      <c r="AD564" s="49">
        <v>0.42</v>
      </c>
      <c r="AE564" s="50">
        <v>0.69</v>
      </c>
      <c r="AF564" s="50">
        <v>0.82</v>
      </c>
      <c r="AG564" s="50">
        <v>0.76</v>
      </c>
      <c r="AH564" s="49">
        <v>0.53</v>
      </c>
      <c r="AI564" s="50">
        <v>0.56999999999999995</v>
      </c>
      <c r="AJ564" s="50">
        <v>0.7</v>
      </c>
      <c r="AK564" s="49">
        <v>0.78</v>
      </c>
      <c r="AL564" s="50">
        <v>0.64</v>
      </c>
      <c r="AM564" s="50">
        <v>0.72</v>
      </c>
      <c r="AN564" s="50">
        <v>0.73</v>
      </c>
      <c r="AO564" s="49">
        <v>0.23</v>
      </c>
      <c r="AP564" s="50">
        <v>0.84</v>
      </c>
      <c r="AQ564" s="50">
        <v>0.63</v>
      </c>
      <c r="AR564" s="49">
        <v>0.89</v>
      </c>
      <c r="AS564" s="50">
        <v>0.87</v>
      </c>
      <c r="AT564" s="50">
        <v>0.89</v>
      </c>
      <c r="AU564" s="50">
        <v>0.24</v>
      </c>
      <c r="AV564" s="50">
        <v>1</v>
      </c>
      <c r="AW564" s="49">
        <v>0.28999999999999998</v>
      </c>
      <c r="AX564" s="50">
        <v>0.84</v>
      </c>
      <c r="AY564" s="49">
        <v>0.69</v>
      </c>
      <c r="AZ564" s="50">
        <v>0.88</v>
      </c>
      <c r="BA564" s="49">
        <v>0.67</v>
      </c>
      <c r="BB564" s="50">
        <v>0.62</v>
      </c>
      <c r="BC564" s="50">
        <v>0.76</v>
      </c>
      <c r="BD564" s="49">
        <v>0.56000000000000005</v>
      </c>
      <c r="BE564" s="50">
        <v>0.53</v>
      </c>
      <c r="BF564" s="51">
        <v>0.76</v>
      </c>
    </row>
    <row r="565" spans="1:58" ht="24.95" customHeight="1">
      <c r="A565" s="6"/>
      <c r="B565" s="15" t="s">
        <v>281</v>
      </c>
      <c r="C565" s="32">
        <v>0.8</v>
      </c>
      <c r="D565" s="32">
        <v>0.95</v>
      </c>
      <c r="E565" s="31">
        <v>0.8</v>
      </c>
      <c r="F565" s="31">
        <v>0.67</v>
      </c>
      <c r="G565" s="32">
        <v>0.8</v>
      </c>
      <c r="H565" s="31">
        <v>0.8</v>
      </c>
      <c r="I565" s="32">
        <v>0.94</v>
      </c>
      <c r="J565" s="31">
        <v>0.87</v>
      </c>
      <c r="K565" s="31">
        <v>0.72</v>
      </c>
      <c r="L565" s="31">
        <v>0.72</v>
      </c>
      <c r="M565" s="32">
        <v>0.74</v>
      </c>
      <c r="N565" s="31">
        <v>0.89</v>
      </c>
      <c r="O565" s="32">
        <v>0.78</v>
      </c>
      <c r="P565" s="31">
        <v>0.79</v>
      </c>
      <c r="Q565" s="31">
        <v>0.82</v>
      </c>
      <c r="R565" s="31">
        <v>0.85</v>
      </c>
      <c r="S565" s="31">
        <v>0.78</v>
      </c>
      <c r="T565" s="31">
        <v>0.83</v>
      </c>
      <c r="U565" s="32">
        <v>0.94</v>
      </c>
      <c r="V565" s="31">
        <v>0.66</v>
      </c>
      <c r="W565" s="32">
        <v>0.88</v>
      </c>
      <c r="X565" s="31">
        <v>0.8</v>
      </c>
      <c r="Y565" s="31">
        <v>0.76</v>
      </c>
      <c r="Z565" s="32">
        <v>0.83</v>
      </c>
      <c r="AA565" s="31">
        <v>0.83</v>
      </c>
      <c r="AB565" s="31">
        <v>0.73</v>
      </c>
      <c r="AC565" s="31">
        <v>0.78</v>
      </c>
      <c r="AD565" s="32">
        <v>0.7</v>
      </c>
      <c r="AE565" s="31">
        <v>0.84</v>
      </c>
      <c r="AF565" s="31">
        <v>0.89</v>
      </c>
      <c r="AG565" s="31">
        <v>0.87</v>
      </c>
      <c r="AH565" s="32">
        <v>0.75</v>
      </c>
      <c r="AI565" s="31">
        <v>0.78</v>
      </c>
      <c r="AJ565" s="31">
        <v>0.84</v>
      </c>
      <c r="AK565" s="32">
        <v>0.87</v>
      </c>
      <c r="AL565" s="31">
        <v>0.82</v>
      </c>
      <c r="AM565" s="31">
        <v>0.84</v>
      </c>
      <c r="AN565" s="31">
        <v>0.85</v>
      </c>
      <c r="AO565" s="32">
        <v>0.61</v>
      </c>
      <c r="AP565" s="31">
        <v>0.91</v>
      </c>
      <c r="AQ565" s="31">
        <v>0.81</v>
      </c>
      <c r="AR565" s="32">
        <v>0.93</v>
      </c>
      <c r="AS565" s="31">
        <v>0.94</v>
      </c>
      <c r="AT565" s="31">
        <v>0.93</v>
      </c>
      <c r="AU565" s="31">
        <v>0.61</v>
      </c>
      <c r="AV565" s="31">
        <v>1</v>
      </c>
      <c r="AW565" s="32">
        <v>0.64</v>
      </c>
      <c r="AX565" s="31">
        <v>0.9</v>
      </c>
      <c r="AY565" s="32">
        <v>0.84</v>
      </c>
      <c r="AZ565" s="31">
        <v>0.94</v>
      </c>
      <c r="BA565" s="32">
        <v>0.83</v>
      </c>
      <c r="BB565" s="31">
        <v>0.8</v>
      </c>
      <c r="BC565" s="31">
        <v>0.88</v>
      </c>
      <c r="BD565" s="32">
        <v>0.77</v>
      </c>
      <c r="BE565" s="31">
        <v>0.76</v>
      </c>
      <c r="BF565" s="34">
        <v>0.87</v>
      </c>
    </row>
    <row r="566" spans="1:58" ht="24.95" customHeight="1">
      <c r="A566" s="6"/>
      <c r="B566" s="15" t="s">
        <v>282</v>
      </c>
      <c r="C566" s="32">
        <v>0.18</v>
      </c>
      <c r="D566" s="32">
        <v>0.04</v>
      </c>
      <c r="E566" s="31">
        <v>0.17</v>
      </c>
      <c r="F566" s="31">
        <v>0.33</v>
      </c>
      <c r="G566" s="32">
        <v>0.18</v>
      </c>
      <c r="H566" s="31">
        <v>0.18</v>
      </c>
      <c r="I566" s="32">
        <v>0.05</v>
      </c>
      <c r="J566" s="31">
        <v>0.12</v>
      </c>
      <c r="K566" s="31">
        <v>0.26</v>
      </c>
      <c r="L566" s="31">
        <v>0.25</v>
      </c>
      <c r="M566" s="32">
        <v>0.25</v>
      </c>
      <c r="N566" s="31">
        <v>0.06</v>
      </c>
      <c r="O566" s="32">
        <v>0.19</v>
      </c>
      <c r="P566" s="31">
        <v>0.19</v>
      </c>
      <c r="Q566" s="31">
        <v>0.18</v>
      </c>
      <c r="R566" s="31">
        <v>0.14000000000000001</v>
      </c>
      <c r="S566" s="31">
        <v>0.19</v>
      </c>
      <c r="T566" s="31">
        <v>0.16</v>
      </c>
      <c r="U566" s="32">
        <v>0.04</v>
      </c>
      <c r="V566" s="31">
        <v>0.33</v>
      </c>
      <c r="W566" s="32">
        <v>0.11</v>
      </c>
      <c r="X566" s="31">
        <v>0.18</v>
      </c>
      <c r="Y566" s="31">
        <v>0.22</v>
      </c>
      <c r="Z566" s="32">
        <v>0.15</v>
      </c>
      <c r="AA566" s="31">
        <v>0.16</v>
      </c>
      <c r="AB566" s="31">
        <v>0.23</v>
      </c>
      <c r="AC566" s="31">
        <v>0.21</v>
      </c>
      <c r="AD566" s="32">
        <v>0.28999999999999998</v>
      </c>
      <c r="AE566" s="31">
        <v>0.15</v>
      </c>
      <c r="AF566" s="31">
        <v>7.0000000000000007E-2</v>
      </c>
      <c r="AG566" s="31">
        <v>0.11</v>
      </c>
      <c r="AH566" s="32">
        <v>0.22</v>
      </c>
      <c r="AI566" s="31">
        <v>0.21</v>
      </c>
      <c r="AJ566" s="31">
        <v>0.13</v>
      </c>
      <c r="AK566" s="32">
        <v>0.1</v>
      </c>
      <c r="AL566" s="31">
        <v>0.18</v>
      </c>
      <c r="AM566" s="31">
        <v>0.12</v>
      </c>
      <c r="AN566" s="31">
        <v>0.13</v>
      </c>
      <c r="AO566" s="32">
        <v>0.37</v>
      </c>
      <c r="AP566" s="31">
        <v>0.06</v>
      </c>
      <c r="AQ566" s="31">
        <v>0.18</v>
      </c>
      <c r="AR566" s="32">
        <v>0.04</v>
      </c>
      <c r="AS566" s="31">
        <v>0.06</v>
      </c>
      <c r="AT566" s="31">
        <v>0.05</v>
      </c>
      <c r="AU566" s="31">
        <v>0.37</v>
      </c>
      <c r="AV566" s="31" t="s">
        <v>152</v>
      </c>
      <c r="AW566" s="32">
        <v>0.35</v>
      </c>
      <c r="AX566" s="31">
        <v>0.06</v>
      </c>
      <c r="AY566" s="32">
        <v>0.15</v>
      </c>
      <c r="AZ566" s="31">
        <v>0.06</v>
      </c>
      <c r="BA566" s="32">
        <v>0.16</v>
      </c>
      <c r="BB566" s="31">
        <v>0.18</v>
      </c>
      <c r="BC566" s="31">
        <v>0.12</v>
      </c>
      <c r="BD566" s="32">
        <v>0.21</v>
      </c>
      <c r="BE566" s="31">
        <v>0.23</v>
      </c>
      <c r="BF566" s="34">
        <v>0.11</v>
      </c>
    </row>
    <row r="567" spans="1:58" ht="24.95" customHeight="1">
      <c r="A567" s="8"/>
      <c r="B567" s="15" t="s">
        <v>157</v>
      </c>
      <c r="C567" s="39">
        <v>0.02</v>
      </c>
      <c r="D567" s="39">
        <v>0.02</v>
      </c>
      <c r="E567" s="35">
        <v>0.04</v>
      </c>
      <c r="F567" s="35">
        <v>0.01</v>
      </c>
      <c r="G567" s="39">
        <v>0.02</v>
      </c>
      <c r="H567" s="35">
        <v>0.03</v>
      </c>
      <c r="I567" s="39">
        <v>0.01</v>
      </c>
      <c r="J567" s="35">
        <v>0.02</v>
      </c>
      <c r="K567" s="35">
        <v>0.02</v>
      </c>
      <c r="L567" s="35">
        <v>0.03</v>
      </c>
      <c r="M567" s="39">
        <v>0.01</v>
      </c>
      <c r="N567" s="35">
        <v>0.05</v>
      </c>
      <c r="O567" s="39">
        <v>0.03</v>
      </c>
      <c r="P567" s="35">
        <v>0.03</v>
      </c>
      <c r="Q567" s="35">
        <v>0.01</v>
      </c>
      <c r="R567" s="35">
        <v>0.01</v>
      </c>
      <c r="S567" s="35">
        <v>0.03</v>
      </c>
      <c r="T567" s="35">
        <v>0.01</v>
      </c>
      <c r="U567" s="39">
        <v>0.03</v>
      </c>
      <c r="V567" s="35">
        <v>0.01</v>
      </c>
      <c r="W567" s="39">
        <v>0.01</v>
      </c>
      <c r="X567" s="35">
        <v>0.03</v>
      </c>
      <c r="Y567" s="35">
        <v>0.02</v>
      </c>
      <c r="Z567" s="39">
        <v>0.02</v>
      </c>
      <c r="AA567" s="35">
        <v>0.01</v>
      </c>
      <c r="AB567" s="35">
        <v>0.04</v>
      </c>
      <c r="AC567" s="35">
        <v>0.01</v>
      </c>
      <c r="AD567" s="39">
        <v>0.01</v>
      </c>
      <c r="AE567" s="35">
        <v>0.01</v>
      </c>
      <c r="AF567" s="35">
        <v>0.04</v>
      </c>
      <c r="AG567" s="35">
        <v>0.03</v>
      </c>
      <c r="AH567" s="39">
        <v>0.02</v>
      </c>
      <c r="AI567" s="35">
        <v>0.01</v>
      </c>
      <c r="AJ567" s="35">
        <v>0.03</v>
      </c>
      <c r="AK567" s="39">
        <v>0.03</v>
      </c>
      <c r="AL567" s="35" t="s">
        <v>152</v>
      </c>
      <c r="AM567" s="35">
        <v>0.04</v>
      </c>
      <c r="AN567" s="35">
        <v>0.02</v>
      </c>
      <c r="AO567" s="39">
        <v>0.02</v>
      </c>
      <c r="AP567" s="35">
        <v>0.03</v>
      </c>
      <c r="AQ567" s="35">
        <v>0.01</v>
      </c>
      <c r="AR567" s="39">
        <v>0.03</v>
      </c>
      <c r="AS567" s="35" t="s">
        <v>152</v>
      </c>
      <c r="AT567" s="35">
        <v>0.02</v>
      </c>
      <c r="AU567" s="35">
        <v>0.02</v>
      </c>
      <c r="AV567" s="35" t="s">
        <v>152</v>
      </c>
      <c r="AW567" s="39">
        <v>0.01</v>
      </c>
      <c r="AX567" s="35">
        <v>0.03</v>
      </c>
      <c r="AY567" s="39">
        <v>0.01</v>
      </c>
      <c r="AZ567" s="35">
        <v>0</v>
      </c>
      <c r="BA567" s="39">
        <v>0.01</v>
      </c>
      <c r="BB567" s="35">
        <v>0.02</v>
      </c>
      <c r="BC567" s="35" t="s">
        <v>152</v>
      </c>
      <c r="BD567" s="39">
        <v>0.01</v>
      </c>
      <c r="BE567" s="35">
        <v>0.01</v>
      </c>
      <c r="BF567" s="38">
        <v>0.02</v>
      </c>
    </row>
    <row r="569" spans="1:58" ht="24.95" customHeight="1">
      <c r="A569" s="1"/>
      <c r="B569" s="1" t="s">
        <v>53</v>
      </c>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row>
    <row r="570" spans="1:58" ht="24.9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row>
    <row r="571" spans="1:58" ht="24.95" customHeight="1">
      <c r="A571" s="2" t="s">
        <v>75</v>
      </c>
      <c r="B571" s="3"/>
      <c r="C571" s="69" t="s">
        <v>74</v>
      </c>
      <c r="D571" s="66" t="s">
        <v>76</v>
      </c>
      <c r="E571" s="68"/>
      <c r="F571" s="67"/>
      <c r="G571" s="66" t="s">
        <v>77</v>
      </c>
      <c r="H571" s="67"/>
      <c r="I571" s="66" t="s">
        <v>78</v>
      </c>
      <c r="J571" s="68"/>
      <c r="K571" s="68"/>
      <c r="L571" s="67"/>
      <c r="M571" s="66" t="s">
        <v>79</v>
      </c>
      <c r="N571" s="67"/>
      <c r="O571" s="66" t="s">
        <v>80</v>
      </c>
      <c r="P571" s="68"/>
      <c r="Q571" s="68"/>
      <c r="R571" s="68"/>
      <c r="S571" s="68"/>
      <c r="T571" s="67"/>
      <c r="U571" s="66" t="s">
        <v>81</v>
      </c>
      <c r="V571" s="67"/>
      <c r="W571" s="66" t="s">
        <v>82</v>
      </c>
      <c r="X571" s="68"/>
      <c r="Y571" s="67"/>
      <c r="Z571" s="66" t="s">
        <v>83</v>
      </c>
      <c r="AA571" s="68"/>
      <c r="AB571" s="68"/>
      <c r="AC571" s="67"/>
      <c r="AD571" s="66" t="s">
        <v>84</v>
      </c>
      <c r="AE571" s="68"/>
      <c r="AF571" s="68"/>
      <c r="AG571" s="67"/>
      <c r="AH571" s="66" t="s">
        <v>85</v>
      </c>
      <c r="AI571" s="68"/>
      <c r="AJ571" s="67"/>
      <c r="AK571" s="66" t="s">
        <v>86</v>
      </c>
      <c r="AL571" s="68"/>
      <c r="AM571" s="68"/>
      <c r="AN571" s="67"/>
      <c r="AO571" s="66" t="s">
        <v>87</v>
      </c>
      <c r="AP571" s="68"/>
      <c r="AQ571" s="67"/>
      <c r="AR571" s="66" t="s">
        <v>88</v>
      </c>
      <c r="AS571" s="68"/>
      <c r="AT571" s="68"/>
      <c r="AU571" s="67"/>
      <c r="AV571" s="65" t="s">
        <v>89</v>
      </c>
      <c r="AW571" s="66" t="s">
        <v>90</v>
      </c>
      <c r="AX571" s="67"/>
      <c r="AY571" s="66" t="s">
        <v>91</v>
      </c>
      <c r="AZ571" s="67"/>
      <c r="BA571" s="66" t="s">
        <v>92</v>
      </c>
      <c r="BB571" s="68"/>
      <c r="BC571" s="67"/>
      <c r="BD571" s="66" t="s">
        <v>93</v>
      </c>
      <c r="BE571" s="68"/>
      <c r="BF571" s="67"/>
    </row>
    <row r="572" spans="1:58" ht="24.95" customHeight="1">
      <c r="A572" s="5"/>
      <c r="B572" s="4"/>
      <c r="C572" s="11" t="s">
        <v>94</v>
      </c>
      <c r="D572" s="11" t="s">
        <v>95</v>
      </c>
      <c r="E572" s="10" t="s">
        <v>96</v>
      </c>
      <c r="F572" s="10" t="s">
        <v>97</v>
      </c>
      <c r="G572" s="11" t="s">
        <v>98</v>
      </c>
      <c r="H572" s="10" t="s">
        <v>99</v>
      </c>
      <c r="I572" s="11" t="s">
        <v>100</v>
      </c>
      <c r="J572" s="10" t="s">
        <v>101</v>
      </c>
      <c r="K572" s="10" t="s">
        <v>102</v>
      </c>
      <c r="L572" s="10" t="s">
        <v>103</v>
      </c>
      <c r="M572" s="11" t="s">
        <v>104</v>
      </c>
      <c r="N572" s="10" t="s">
        <v>105</v>
      </c>
      <c r="O572" s="11" t="s">
        <v>106</v>
      </c>
      <c r="P572" s="10" t="s">
        <v>107</v>
      </c>
      <c r="Q572" s="10" t="s">
        <v>108</v>
      </c>
      <c r="R572" s="10" t="s">
        <v>109</v>
      </c>
      <c r="S572" s="10" t="s">
        <v>110</v>
      </c>
      <c r="T572" s="10" t="s">
        <v>111</v>
      </c>
      <c r="U572" s="11" t="s">
        <v>112</v>
      </c>
      <c r="V572" s="10" t="s">
        <v>113</v>
      </c>
      <c r="W572" s="11" t="s">
        <v>114</v>
      </c>
      <c r="X572" s="10" t="s">
        <v>115</v>
      </c>
      <c r="Y572" s="10" t="s">
        <v>116</v>
      </c>
      <c r="Z572" s="11" t="s">
        <v>117</v>
      </c>
      <c r="AA572" s="10" t="s">
        <v>118</v>
      </c>
      <c r="AB572" s="10" t="s">
        <v>119</v>
      </c>
      <c r="AC572" s="10" t="s">
        <v>120</v>
      </c>
      <c r="AD572" s="11" t="s">
        <v>121</v>
      </c>
      <c r="AE572" s="10" t="s">
        <v>122</v>
      </c>
      <c r="AF572" s="10" t="s">
        <v>123</v>
      </c>
      <c r="AG572" s="10" t="s">
        <v>124</v>
      </c>
      <c r="AH572" s="11" t="s">
        <v>125</v>
      </c>
      <c r="AI572" s="10" t="s">
        <v>126</v>
      </c>
      <c r="AJ572" s="10" t="s">
        <v>127</v>
      </c>
      <c r="AK572" s="11" t="s">
        <v>128</v>
      </c>
      <c r="AL572" s="10" t="s">
        <v>129</v>
      </c>
      <c r="AM572" s="10" t="s">
        <v>130</v>
      </c>
      <c r="AN572" s="10" t="s">
        <v>131</v>
      </c>
      <c r="AO572" s="11" t="s">
        <v>132</v>
      </c>
      <c r="AP572" s="10" t="s">
        <v>133</v>
      </c>
      <c r="AQ572" s="10" t="s">
        <v>134</v>
      </c>
      <c r="AR572" s="11" t="s">
        <v>135</v>
      </c>
      <c r="AS572" s="10" t="s">
        <v>136</v>
      </c>
      <c r="AT572" s="10" t="s">
        <v>137</v>
      </c>
      <c r="AU572" s="10" t="s">
        <v>138</v>
      </c>
      <c r="AV572" s="10" t="s">
        <v>139</v>
      </c>
      <c r="AW572" s="11" t="s">
        <v>140</v>
      </c>
      <c r="AX572" s="10" t="s">
        <v>141</v>
      </c>
      <c r="AY572" s="11" t="s">
        <v>142</v>
      </c>
      <c r="AZ572" s="10" t="s">
        <v>143</v>
      </c>
      <c r="BA572" s="11" t="s">
        <v>144</v>
      </c>
      <c r="BB572" s="10" t="s">
        <v>145</v>
      </c>
      <c r="BC572" s="10" t="s">
        <v>146</v>
      </c>
      <c r="BD572" s="11" t="s">
        <v>147</v>
      </c>
      <c r="BE572" s="10" t="s">
        <v>148</v>
      </c>
      <c r="BF572" s="12" t="s">
        <v>149</v>
      </c>
    </row>
    <row r="573" spans="1:58" ht="24.95" customHeight="1">
      <c r="A573" s="7" t="s">
        <v>53</v>
      </c>
      <c r="B573" s="15" t="s">
        <v>150</v>
      </c>
      <c r="C573" s="17">
        <v>602</v>
      </c>
      <c r="D573" s="17">
        <v>217</v>
      </c>
      <c r="E573" s="16">
        <v>131</v>
      </c>
      <c r="F573" s="16">
        <v>229</v>
      </c>
      <c r="G573" s="17">
        <v>271</v>
      </c>
      <c r="H573" s="16">
        <v>326</v>
      </c>
      <c r="I573" s="17">
        <v>119</v>
      </c>
      <c r="J573" s="16">
        <v>158</v>
      </c>
      <c r="K573" s="16">
        <v>157</v>
      </c>
      <c r="L573" s="16">
        <v>168</v>
      </c>
      <c r="M573" s="17">
        <v>361</v>
      </c>
      <c r="N573" s="16">
        <v>186</v>
      </c>
      <c r="O573" s="17">
        <v>163</v>
      </c>
      <c r="P573" s="16">
        <v>187</v>
      </c>
      <c r="Q573" s="16">
        <v>150</v>
      </c>
      <c r="R573" s="16">
        <v>99</v>
      </c>
      <c r="S573" s="16">
        <v>349</v>
      </c>
      <c r="T573" s="16">
        <v>250</v>
      </c>
      <c r="U573" s="17">
        <v>258</v>
      </c>
      <c r="V573" s="16">
        <v>265</v>
      </c>
      <c r="W573" s="17">
        <v>151</v>
      </c>
      <c r="X573" s="16">
        <v>183</v>
      </c>
      <c r="Y573" s="16">
        <v>268</v>
      </c>
      <c r="Z573" s="17">
        <v>286</v>
      </c>
      <c r="AA573" s="16">
        <v>102</v>
      </c>
      <c r="AB573" s="16">
        <v>125</v>
      </c>
      <c r="AC573" s="16">
        <v>90</v>
      </c>
      <c r="AD573" s="17">
        <v>239</v>
      </c>
      <c r="AE573" s="16">
        <v>160</v>
      </c>
      <c r="AF573" s="16">
        <v>194</v>
      </c>
      <c r="AG573" s="16">
        <v>353</v>
      </c>
      <c r="AH573" s="17">
        <v>171</v>
      </c>
      <c r="AI573" s="16">
        <v>161</v>
      </c>
      <c r="AJ573" s="16">
        <v>256</v>
      </c>
      <c r="AK573" s="17">
        <v>423</v>
      </c>
      <c r="AL573" s="16">
        <v>177</v>
      </c>
      <c r="AM573" s="16">
        <v>235</v>
      </c>
      <c r="AN573" s="16">
        <v>385</v>
      </c>
      <c r="AO573" s="17">
        <v>102</v>
      </c>
      <c r="AP573" s="16">
        <v>190</v>
      </c>
      <c r="AQ573" s="16">
        <v>258</v>
      </c>
      <c r="AR573" s="17">
        <v>253</v>
      </c>
      <c r="AS573" s="16">
        <v>126</v>
      </c>
      <c r="AT573" s="16">
        <v>379</v>
      </c>
      <c r="AU573" s="16">
        <v>179</v>
      </c>
      <c r="AV573" s="16">
        <v>270</v>
      </c>
      <c r="AW573" s="17">
        <v>220</v>
      </c>
      <c r="AX573" s="16">
        <v>316</v>
      </c>
      <c r="AY573" s="17">
        <v>495</v>
      </c>
      <c r="AZ573" s="16">
        <v>177</v>
      </c>
      <c r="BA573" s="17">
        <v>144</v>
      </c>
      <c r="BB573" s="16">
        <v>451</v>
      </c>
      <c r="BC573" s="16">
        <v>48</v>
      </c>
      <c r="BD573" s="17">
        <v>138</v>
      </c>
      <c r="BE573" s="16">
        <v>211</v>
      </c>
      <c r="BF573" s="18">
        <v>235</v>
      </c>
    </row>
    <row r="574" spans="1:58" ht="24.95" customHeight="1">
      <c r="A574" s="6"/>
      <c r="B574" s="15"/>
      <c r="C574" s="23"/>
      <c r="D574" s="23"/>
      <c r="E574" s="22"/>
      <c r="F574" s="22"/>
      <c r="G574" s="23"/>
      <c r="H574" s="22"/>
      <c r="I574" s="23"/>
      <c r="J574" s="22"/>
      <c r="K574" s="22"/>
      <c r="L574" s="22"/>
      <c r="M574" s="23"/>
      <c r="N574" s="22"/>
      <c r="O574" s="23"/>
      <c r="P574" s="22"/>
      <c r="Q574" s="22"/>
      <c r="R574" s="22"/>
      <c r="S574" s="22"/>
      <c r="T574" s="22"/>
      <c r="U574" s="23"/>
      <c r="V574" s="22"/>
      <c r="W574" s="23"/>
      <c r="X574" s="22"/>
      <c r="Y574" s="22"/>
      <c r="Z574" s="23"/>
      <c r="AA574" s="22"/>
      <c r="AB574" s="22"/>
      <c r="AC574" s="22"/>
      <c r="AD574" s="23"/>
      <c r="AE574" s="22"/>
      <c r="AF574" s="22"/>
      <c r="AG574" s="22"/>
      <c r="AH574" s="23"/>
      <c r="AI574" s="22"/>
      <c r="AJ574" s="22"/>
      <c r="AK574" s="23"/>
      <c r="AL574" s="22"/>
      <c r="AM574" s="22"/>
      <c r="AN574" s="22"/>
      <c r="AO574" s="23"/>
      <c r="AP574" s="22"/>
      <c r="AQ574" s="22"/>
      <c r="AR574" s="23"/>
      <c r="AS574" s="22"/>
      <c r="AT574" s="22"/>
      <c r="AU574" s="22"/>
      <c r="AV574" s="22"/>
      <c r="AW574" s="23"/>
      <c r="AX574" s="22"/>
      <c r="AY574" s="23"/>
      <c r="AZ574" s="22"/>
      <c r="BA574" s="23"/>
      <c r="BB574" s="22"/>
      <c r="BC574" s="22"/>
      <c r="BD574" s="23"/>
      <c r="BE574" s="22"/>
      <c r="BF574" s="25"/>
    </row>
    <row r="575" spans="1:58" ht="24.95" customHeight="1">
      <c r="A575" s="6"/>
      <c r="B575" s="15" t="s">
        <v>280</v>
      </c>
      <c r="C575" s="49">
        <v>0.57999999999999996</v>
      </c>
      <c r="D575" s="49">
        <v>0.8</v>
      </c>
      <c r="E575" s="50">
        <v>0.62</v>
      </c>
      <c r="F575" s="50">
        <v>0.34</v>
      </c>
      <c r="G575" s="49">
        <v>0.56999999999999995</v>
      </c>
      <c r="H575" s="50">
        <v>0.59</v>
      </c>
      <c r="I575" s="49">
        <v>0.81</v>
      </c>
      <c r="J575" s="50">
        <v>0.67</v>
      </c>
      <c r="K575" s="50">
        <v>0.48</v>
      </c>
      <c r="L575" s="50">
        <v>0.44</v>
      </c>
      <c r="M575" s="49">
        <v>0.43</v>
      </c>
      <c r="N575" s="50">
        <v>0.81</v>
      </c>
      <c r="O575" s="49">
        <v>0.49</v>
      </c>
      <c r="P575" s="50">
        <v>0.53</v>
      </c>
      <c r="Q575" s="50">
        <v>0.67</v>
      </c>
      <c r="R575" s="50">
        <v>0.73</v>
      </c>
      <c r="S575" s="50">
        <v>0.51</v>
      </c>
      <c r="T575" s="50">
        <v>0.69</v>
      </c>
      <c r="U575" s="49">
        <v>0.84</v>
      </c>
      <c r="V575" s="50">
        <v>0.32</v>
      </c>
      <c r="W575" s="49">
        <v>0.67</v>
      </c>
      <c r="X575" s="50">
        <v>0.63</v>
      </c>
      <c r="Y575" s="50">
        <v>0.51</v>
      </c>
      <c r="Z575" s="49">
        <v>0.66</v>
      </c>
      <c r="AA575" s="50">
        <v>0.62</v>
      </c>
      <c r="AB575" s="50">
        <v>0.47</v>
      </c>
      <c r="AC575" s="50">
        <v>0.46</v>
      </c>
      <c r="AD575" s="49">
        <v>0.37</v>
      </c>
      <c r="AE575" s="50">
        <v>0.66</v>
      </c>
      <c r="AF575" s="50">
        <v>0.78</v>
      </c>
      <c r="AG575" s="50">
        <v>0.72</v>
      </c>
      <c r="AH575" s="49">
        <v>0.48</v>
      </c>
      <c r="AI575" s="50">
        <v>0.54</v>
      </c>
      <c r="AJ575" s="50">
        <v>0.68</v>
      </c>
      <c r="AK575" s="49">
        <v>0.73</v>
      </c>
      <c r="AL575" s="50">
        <v>0.59</v>
      </c>
      <c r="AM575" s="50">
        <v>0.75</v>
      </c>
      <c r="AN575" s="50">
        <v>0.72</v>
      </c>
      <c r="AO575" s="49">
        <v>0.31</v>
      </c>
      <c r="AP575" s="50">
        <v>0.77</v>
      </c>
      <c r="AQ575" s="50">
        <v>0.59</v>
      </c>
      <c r="AR575" s="49">
        <v>0.82</v>
      </c>
      <c r="AS575" s="50">
        <v>0.72</v>
      </c>
      <c r="AT575" s="50">
        <v>0.79</v>
      </c>
      <c r="AU575" s="50">
        <v>0.28000000000000003</v>
      </c>
      <c r="AV575" s="50">
        <v>1</v>
      </c>
      <c r="AW575" s="49">
        <v>0.3</v>
      </c>
      <c r="AX575" s="50">
        <v>0.78</v>
      </c>
      <c r="AY575" s="49">
        <v>0.66</v>
      </c>
      <c r="AZ575" s="50">
        <v>0.81</v>
      </c>
      <c r="BA575" s="49">
        <v>0.61</v>
      </c>
      <c r="BB575" s="50">
        <v>0.59</v>
      </c>
      <c r="BC575" s="50">
        <v>0.62</v>
      </c>
      <c r="BD575" s="49">
        <v>0.43</v>
      </c>
      <c r="BE575" s="50">
        <v>0.56000000000000005</v>
      </c>
      <c r="BF575" s="51">
        <v>0.73</v>
      </c>
    </row>
    <row r="576" spans="1:58" ht="24.95" customHeight="1">
      <c r="A576" s="6"/>
      <c r="B576" s="15" t="s">
        <v>281</v>
      </c>
      <c r="C576" s="32">
        <v>0.78</v>
      </c>
      <c r="D576" s="32">
        <v>0.89</v>
      </c>
      <c r="E576" s="31">
        <v>0.79</v>
      </c>
      <c r="F576" s="31">
        <v>0.65</v>
      </c>
      <c r="G576" s="32">
        <v>0.78</v>
      </c>
      <c r="H576" s="31">
        <v>0.78</v>
      </c>
      <c r="I576" s="32">
        <v>0.9</v>
      </c>
      <c r="J576" s="31">
        <v>0.83</v>
      </c>
      <c r="K576" s="31">
        <v>0.73</v>
      </c>
      <c r="L576" s="31">
        <v>0.7</v>
      </c>
      <c r="M576" s="32">
        <v>0.7</v>
      </c>
      <c r="N576" s="31">
        <v>0.89</v>
      </c>
      <c r="O576" s="32">
        <v>0.72</v>
      </c>
      <c r="P576" s="31">
        <v>0.76</v>
      </c>
      <c r="Q576" s="31">
        <v>0.82</v>
      </c>
      <c r="R576" s="31">
        <v>0.86</v>
      </c>
      <c r="S576" s="31">
        <v>0.74</v>
      </c>
      <c r="T576" s="31">
        <v>0.84</v>
      </c>
      <c r="U576" s="32">
        <v>0.91</v>
      </c>
      <c r="V576" s="31">
        <v>0.64</v>
      </c>
      <c r="W576" s="32">
        <v>0.83</v>
      </c>
      <c r="X576" s="31">
        <v>0.8</v>
      </c>
      <c r="Y576" s="31">
        <v>0.74</v>
      </c>
      <c r="Z576" s="32">
        <v>0.82</v>
      </c>
      <c r="AA576" s="31">
        <v>0.8</v>
      </c>
      <c r="AB576" s="31">
        <v>0.72</v>
      </c>
      <c r="AC576" s="31">
        <v>0.73</v>
      </c>
      <c r="AD576" s="32">
        <v>0.67</v>
      </c>
      <c r="AE576" s="31">
        <v>0.83</v>
      </c>
      <c r="AF576" s="31">
        <v>0.88</v>
      </c>
      <c r="AG576" s="31">
        <v>0.85</v>
      </c>
      <c r="AH576" s="32">
        <v>0.72</v>
      </c>
      <c r="AI576" s="31">
        <v>0.76</v>
      </c>
      <c r="AJ576" s="31">
        <v>0.83</v>
      </c>
      <c r="AK576" s="32">
        <v>0.85</v>
      </c>
      <c r="AL576" s="31">
        <v>0.78</v>
      </c>
      <c r="AM576" s="31">
        <v>0.86</v>
      </c>
      <c r="AN576" s="31">
        <v>0.85</v>
      </c>
      <c r="AO576" s="32">
        <v>0.63</v>
      </c>
      <c r="AP576" s="31">
        <v>0.88</v>
      </c>
      <c r="AQ576" s="31">
        <v>0.78</v>
      </c>
      <c r="AR576" s="32">
        <v>0.9</v>
      </c>
      <c r="AS576" s="31">
        <v>0.86</v>
      </c>
      <c r="AT576" s="31">
        <v>0.89</v>
      </c>
      <c r="AU576" s="31">
        <v>0.62</v>
      </c>
      <c r="AV576" s="31">
        <v>1</v>
      </c>
      <c r="AW576" s="32">
        <v>0.65</v>
      </c>
      <c r="AX576" s="31">
        <v>0.88</v>
      </c>
      <c r="AY576" s="32">
        <v>0.83</v>
      </c>
      <c r="AZ576" s="31">
        <v>0.9</v>
      </c>
      <c r="BA576" s="32">
        <v>0.79</v>
      </c>
      <c r="BB576" s="31">
        <v>0.79</v>
      </c>
      <c r="BC576" s="31">
        <v>0.8</v>
      </c>
      <c r="BD576" s="32">
        <v>0.7</v>
      </c>
      <c r="BE576" s="31">
        <v>0.77</v>
      </c>
      <c r="BF576" s="34">
        <v>0.86</v>
      </c>
    </row>
    <row r="577" spans="1:58" ht="24.95" customHeight="1">
      <c r="A577" s="6"/>
      <c r="B577" s="15" t="s">
        <v>282</v>
      </c>
      <c r="C577" s="32">
        <v>0.2</v>
      </c>
      <c r="D577" s="32">
        <v>0.09</v>
      </c>
      <c r="E577" s="31">
        <v>0.17</v>
      </c>
      <c r="F577" s="31">
        <v>0.32</v>
      </c>
      <c r="G577" s="32">
        <v>0.21</v>
      </c>
      <c r="H577" s="31">
        <v>0.19</v>
      </c>
      <c r="I577" s="32">
        <v>0.09</v>
      </c>
      <c r="J577" s="31">
        <v>0.16</v>
      </c>
      <c r="K577" s="31">
        <v>0.25</v>
      </c>
      <c r="L577" s="31">
        <v>0.26</v>
      </c>
      <c r="M577" s="32">
        <v>0.27</v>
      </c>
      <c r="N577" s="31">
        <v>0.09</v>
      </c>
      <c r="O577" s="32">
        <v>0.24</v>
      </c>
      <c r="P577" s="31">
        <v>0.23</v>
      </c>
      <c r="Q577" s="31">
        <v>0.15</v>
      </c>
      <c r="R577" s="31">
        <v>0.13</v>
      </c>
      <c r="S577" s="31">
        <v>0.23</v>
      </c>
      <c r="T577" s="31">
        <v>0.14000000000000001</v>
      </c>
      <c r="U577" s="32">
        <v>7.0000000000000007E-2</v>
      </c>
      <c r="V577" s="31">
        <v>0.33</v>
      </c>
      <c r="W577" s="32">
        <v>0.17</v>
      </c>
      <c r="X577" s="31">
        <v>0.17</v>
      </c>
      <c r="Y577" s="31">
        <v>0.23</v>
      </c>
      <c r="Z577" s="32">
        <v>0.16</v>
      </c>
      <c r="AA577" s="31">
        <v>0.19</v>
      </c>
      <c r="AB577" s="31">
        <v>0.24</v>
      </c>
      <c r="AC577" s="31">
        <v>0.27</v>
      </c>
      <c r="AD577" s="32">
        <v>0.3</v>
      </c>
      <c r="AE577" s="31">
        <v>0.16</v>
      </c>
      <c r="AF577" s="31">
        <v>0.1</v>
      </c>
      <c r="AG577" s="31">
        <v>0.13</v>
      </c>
      <c r="AH577" s="32">
        <v>0.24</v>
      </c>
      <c r="AI577" s="31">
        <v>0.23</v>
      </c>
      <c r="AJ577" s="31">
        <v>0.15</v>
      </c>
      <c r="AK577" s="32">
        <v>0.12</v>
      </c>
      <c r="AL577" s="31">
        <v>0.19</v>
      </c>
      <c r="AM577" s="31">
        <v>0.11</v>
      </c>
      <c r="AN577" s="31">
        <v>0.13</v>
      </c>
      <c r="AO577" s="32">
        <v>0.32</v>
      </c>
      <c r="AP577" s="31">
        <v>0.11</v>
      </c>
      <c r="AQ577" s="31">
        <v>0.19</v>
      </c>
      <c r="AR577" s="32">
        <v>0.08</v>
      </c>
      <c r="AS577" s="31">
        <v>0.14000000000000001</v>
      </c>
      <c r="AT577" s="31">
        <v>0.1</v>
      </c>
      <c r="AU577" s="31">
        <v>0.34</v>
      </c>
      <c r="AV577" s="31" t="s">
        <v>152</v>
      </c>
      <c r="AW577" s="32">
        <v>0.35</v>
      </c>
      <c r="AX577" s="31">
        <v>0.1</v>
      </c>
      <c r="AY577" s="32">
        <v>0.17</v>
      </c>
      <c r="AZ577" s="31">
        <v>0.09</v>
      </c>
      <c r="BA577" s="32">
        <v>0.19</v>
      </c>
      <c r="BB577" s="31">
        <v>0.19</v>
      </c>
      <c r="BC577" s="31">
        <v>0.18</v>
      </c>
      <c r="BD577" s="32">
        <v>0.27</v>
      </c>
      <c r="BE577" s="31">
        <v>0.21</v>
      </c>
      <c r="BF577" s="34">
        <v>0.14000000000000001</v>
      </c>
    </row>
    <row r="578" spans="1:58" ht="24.95" customHeight="1">
      <c r="A578" s="8"/>
      <c r="B578" s="15" t="s">
        <v>157</v>
      </c>
      <c r="C578" s="39">
        <v>0.02</v>
      </c>
      <c r="D578" s="39">
        <v>0.01</v>
      </c>
      <c r="E578" s="35">
        <v>0.03</v>
      </c>
      <c r="F578" s="35">
        <v>0.03</v>
      </c>
      <c r="G578" s="39">
        <v>0.01</v>
      </c>
      <c r="H578" s="35">
        <v>0.03</v>
      </c>
      <c r="I578" s="39">
        <v>0.01</v>
      </c>
      <c r="J578" s="35">
        <v>0.01</v>
      </c>
      <c r="K578" s="35">
        <v>0.02</v>
      </c>
      <c r="L578" s="35">
        <v>0.05</v>
      </c>
      <c r="M578" s="39">
        <v>0.02</v>
      </c>
      <c r="N578" s="35">
        <v>0.02</v>
      </c>
      <c r="O578" s="39">
        <v>0.04</v>
      </c>
      <c r="P578" s="35">
        <v>0.01</v>
      </c>
      <c r="Q578" s="35">
        <v>0.02</v>
      </c>
      <c r="R578" s="35">
        <v>0.01</v>
      </c>
      <c r="S578" s="35">
        <v>0.02</v>
      </c>
      <c r="T578" s="35">
        <v>0.02</v>
      </c>
      <c r="U578" s="39">
        <v>0.02</v>
      </c>
      <c r="V578" s="35">
        <v>0.03</v>
      </c>
      <c r="W578" s="39" t="s">
        <v>152</v>
      </c>
      <c r="X578" s="35">
        <v>0.04</v>
      </c>
      <c r="Y578" s="35">
        <v>0.03</v>
      </c>
      <c r="Z578" s="39">
        <v>0.02</v>
      </c>
      <c r="AA578" s="35">
        <v>0.01</v>
      </c>
      <c r="AB578" s="35">
        <v>0.04</v>
      </c>
      <c r="AC578" s="35">
        <v>0.01</v>
      </c>
      <c r="AD578" s="39">
        <v>0.03</v>
      </c>
      <c r="AE578" s="35">
        <v>0.01</v>
      </c>
      <c r="AF578" s="35">
        <v>0.02</v>
      </c>
      <c r="AG578" s="35">
        <v>0.02</v>
      </c>
      <c r="AH578" s="39">
        <v>0.04</v>
      </c>
      <c r="AI578" s="35">
        <v>0.01</v>
      </c>
      <c r="AJ578" s="35">
        <v>0.02</v>
      </c>
      <c r="AK578" s="39">
        <v>0.02</v>
      </c>
      <c r="AL578" s="35">
        <v>0.02</v>
      </c>
      <c r="AM578" s="35">
        <v>0.02</v>
      </c>
      <c r="AN578" s="35">
        <v>0.01</v>
      </c>
      <c r="AO578" s="39">
        <v>0.04</v>
      </c>
      <c r="AP578" s="35">
        <v>0.01</v>
      </c>
      <c r="AQ578" s="35">
        <v>0.03</v>
      </c>
      <c r="AR578" s="39">
        <v>0.02</v>
      </c>
      <c r="AS578" s="35" t="s">
        <v>152</v>
      </c>
      <c r="AT578" s="35">
        <v>0.01</v>
      </c>
      <c r="AU578" s="35">
        <v>0.03</v>
      </c>
      <c r="AV578" s="35" t="s">
        <v>152</v>
      </c>
      <c r="AW578" s="39">
        <v>0.01</v>
      </c>
      <c r="AX578" s="35">
        <v>0.03</v>
      </c>
      <c r="AY578" s="39">
        <v>0</v>
      </c>
      <c r="AZ578" s="35">
        <v>0.01</v>
      </c>
      <c r="BA578" s="39">
        <v>0.02</v>
      </c>
      <c r="BB578" s="35">
        <v>0.02</v>
      </c>
      <c r="BC578" s="35">
        <v>0.01</v>
      </c>
      <c r="BD578" s="39">
        <v>0.03</v>
      </c>
      <c r="BE578" s="35">
        <v>0.02</v>
      </c>
      <c r="BF578" s="38" t="s">
        <v>152</v>
      </c>
    </row>
    <row r="580" spans="1:58" ht="24.95" customHeight="1">
      <c r="A580" s="1"/>
      <c r="B580" s="1" t="s">
        <v>54</v>
      </c>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row>
    <row r="581" spans="1:58" ht="24.9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row>
    <row r="582" spans="1:58" ht="24.95" customHeight="1">
      <c r="A582" s="2" t="s">
        <v>75</v>
      </c>
      <c r="B582" s="3"/>
      <c r="C582" s="69" t="s">
        <v>74</v>
      </c>
      <c r="D582" s="66" t="s">
        <v>76</v>
      </c>
      <c r="E582" s="68"/>
      <c r="F582" s="67"/>
      <c r="G582" s="66" t="s">
        <v>77</v>
      </c>
      <c r="H582" s="67"/>
      <c r="I582" s="66" t="s">
        <v>78</v>
      </c>
      <c r="J582" s="68"/>
      <c r="K582" s="68"/>
      <c r="L582" s="67"/>
      <c r="M582" s="66" t="s">
        <v>79</v>
      </c>
      <c r="N582" s="67"/>
      <c r="O582" s="66" t="s">
        <v>80</v>
      </c>
      <c r="P582" s="68"/>
      <c r="Q582" s="68"/>
      <c r="R582" s="68"/>
      <c r="S582" s="68"/>
      <c r="T582" s="67"/>
      <c r="U582" s="66" t="s">
        <v>81</v>
      </c>
      <c r="V582" s="67"/>
      <c r="W582" s="66" t="s">
        <v>82</v>
      </c>
      <c r="X582" s="68"/>
      <c r="Y582" s="67"/>
      <c r="Z582" s="66" t="s">
        <v>83</v>
      </c>
      <c r="AA582" s="68"/>
      <c r="AB582" s="68"/>
      <c r="AC582" s="67"/>
      <c r="AD582" s="66" t="s">
        <v>84</v>
      </c>
      <c r="AE582" s="68"/>
      <c r="AF582" s="68"/>
      <c r="AG582" s="67"/>
      <c r="AH582" s="66" t="s">
        <v>85</v>
      </c>
      <c r="AI582" s="68"/>
      <c r="AJ582" s="67"/>
      <c r="AK582" s="66" t="s">
        <v>86</v>
      </c>
      <c r="AL582" s="68"/>
      <c r="AM582" s="68"/>
      <c r="AN582" s="67"/>
      <c r="AO582" s="66" t="s">
        <v>87</v>
      </c>
      <c r="AP582" s="68"/>
      <c r="AQ582" s="67"/>
      <c r="AR582" s="66" t="s">
        <v>88</v>
      </c>
      <c r="AS582" s="68"/>
      <c r="AT582" s="68"/>
      <c r="AU582" s="67"/>
      <c r="AV582" s="65" t="s">
        <v>89</v>
      </c>
      <c r="AW582" s="66" t="s">
        <v>90</v>
      </c>
      <c r="AX582" s="67"/>
      <c r="AY582" s="66" t="s">
        <v>91</v>
      </c>
      <c r="AZ582" s="67"/>
      <c r="BA582" s="66" t="s">
        <v>92</v>
      </c>
      <c r="BB582" s="68"/>
      <c r="BC582" s="67"/>
      <c r="BD582" s="66" t="s">
        <v>93</v>
      </c>
      <c r="BE582" s="68"/>
      <c r="BF582" s="67"/>
    </row>
    <row r="583" spans="1:58" ht="24.95" customHeight="1">
      <c r="A583" s="5"/>
      <c r="B583" s="4"/>
      <c r="C583" s="11" t="s">
        <v>94</v>
      </c>
      <c r="D583" s="11" t="s">
        <v>95</v>
      </c>
      <c r="E583" s="10" t="s">
        <v>96</v>
      </c>
      <c r="F583" s="10" t="s">
        <v>97</v>
      </c>
      <c r="G583" s="11" t="s">
        <v>98</v>
      </c>
      <c r="H583" s="10" t="s">
        <v>99</v>
      </c>
      <c r="I583" s="11" t="s">
        <v>100</v>
      </c>
      <c r="J583" s="10" t="s">
        <v>101</v>
      </c>
      <c r="K583" s="10" t="s">
        <v>102</v>
      </c>
      <c r="L583" s="10" t="s">
        <v>103</v>
      </c>
      <c r="M583" s="11" t="s">
        <v>104</v>
      </c>
      <c r="N583" s="10" t="s">
        <v>105</v>
      </c>
      <c r="O583" s="11" t="s">
        <v>106</v>
      </c>
      <c r="P583" s="10" t="s">
        <v>107</v>
      </c>
      <c r="Q583" s="10" t="s">
        <v>108</v>
      </c>
      <c r="R583" s="10" t="s">
        <v>109</v>
      </c>
      <c r="S583" s="10" t="s">
        <v>110</v>
      </c>
      <c r="T583" s="10" t="s">
        <v>111</v>
      </c>
      <c r="U583" s="11" t="s">
        <v>112</v>
      </c>
      <c r="V583" s="10" t="s">
        <v>113</v>
      </c>
      <c r="W583" s="11" t="s">
        <v>114</v>
      </c>
      <c r="X583" s="10" t="s">
        <v>115</v>
      </c>
      <c r="Y583" s="10" t="s">
        <v>116</v>
      </c>
      <c r="Z583" s="11" t="s">
        <v>117</v>
      </c>
      <c r="AA583" s="10" t="s">
        <v>118</v>
      </c>
      <c r="AB583" s="10" t="s">
        <v>119</v>
      </c>
      <c r="AC583" s="10" t="s">
        <v>120</v>
      </c>
      <c r="AD583" s="11" t="s">
        <v>121</v>
      </c>
      <c r="AE583" s="10" t="s">
        <v>122</v>
      </c>
      <c r="AF583" s="10" t="s">
        <v>123</v>
      </c>
      <c r="AG583" s="10" t="s">
        <v>124</v>
      </c>
      <c r="AH583" s="11" t="s">
        <v>125</v>
      </c>
      <c r="AI583" s="10" t="s">
        <v>126</v>
      </c>
      <c r="AJ583" s="10" t="s">
        <v>127</v>
      </c>
      <c r="AK583" s="11" t="s">
        <v>128</v>
      </c>
      <c r="AL583" s="10" t="s">
        <v>129</v>
      </c>
      <c r="AM583" s="10" t="s">
        <v>130</v>
      </c>
      <c r="AN583" s="10" t="s">
        <v>131</v>
      </c>
      <c r="AO583" s="11" t="s">
        <v>132</v>
      </c>
      <c r="AP583" s="10" t="s">
        <v>133</v>
      </c>
      <c r="AQ583" s="10" t="s">
        <v>134</v>
      </c>
      <c r="AR583" s="11" t="s">
        <v>135</v>
      </c>
      <c r="AS583" s="10" t="s">
        <v>136</v>
      </c>
      <c r="AT583" s="10" t="s">
        <v>137</v>
      </c>
      <c r="AU583" s="10" t="s">
        <v>138</v>
      </c>
      <c r="AV583" s="10" t="s">
        <v>139</v>
      </c>
      <c r="AW583" s="11" t="s">
        <v>140</v>
      </c>
      <c r="AX583" s="10" t="s">
        <v>141</v>
      </c>
      <c r="AY583" s="11" t="s">
        <v>142</v>
      </c>
      <c r="AZ583" s="10" t="s">
        <v>143</v>
      </c>
      <c r="BA583" s="11" t="s">
        <v>144</v>
      </c>
      <c r="BB583" s="10" t="s">
        <v>145</v>
      </c>
      <c r="BC583" s="10" t="s">
        <v>146</v>
      </c>
      <c r="BD583" s="11" t="s">
        <v>147</v>
      </c>
      <c r="BE583" s="10" t="s">
        <v>148</v>
      </c>
      <c r="BF583" s="12" t="s">
        <v>149</v>
      </c>
    </row>
    <row r="584" spans="1:58" ht="24.95" customHeight="1">
      <c r="A584" s="7" t="s">
        <v>54</v>
      </c>
      <c r="B584" s="15" t="s">
        <v>150</v>
      </c>
      <c r="C584" s="17">
        <v>602</v>
      </c>
      <c r="D584" s="17">
        <v>217</v>
      </c>
      <c r="E584" s="16">
        <v>131</v>
      </c>
      <c r="F584" s="16">
        <v>229</v>
      </c>
      <c r="G584" s="17">
        <v>271</v>
      </c>
      <c r="H584" s="16">
        <v>326</v>
      </c>
      <c r="I584" s="17">
        <v>119</v>
      </c>
      <c r="J584" s="16">
        <v>158</v>
      </c>
      <c r="K584" s="16">
        <v>157</v>
      </c>
      <c r="L584" s="16">
        <v>168</v>
      </c>
      <c r="M584" s="17">
        <v>361</v>
      </c>
      <c r="N584" s="16">
        <v>186</v>
      </c>
      <c r="O584" s="17">
        <v>163</v>
      </c>
      <c r="P584" s="16">
        <v>187</v>
      </c>
      <c r="Q584" s="16">
        <v>150</v>
      </c>
      <c r="R584" s="16">
        <v>99</v>
      </c>
      <c r="S584" s="16">
        <v>349</v>
      </c>
      <c r="T584" s="16">
        <v>250</v>
      </c>
      <c r="U584" s="17">
        <v>258</v>
      </c>
      <c r="V584" s="16">
        <v>265</v>
      </c>
      <c r="W584" s="17">
        <v>151</v>
      </c>
      <c r="X584" s="16">
        <v>183</v>
      </c>
      <c r="Y584" s="16">
        <v>268</v>
      </c>
      <c r="Z584" s="17">
        <v>286</v>
      </c>
      <c r="AA584" s="16">
        <v>102</v>
      </c>
      <c r="AB584" s="16">
        <v>125</v>
      </c>
      <c r="AC584" s="16">
        <v>90</v>
      </c>
      <c r="AD584" s="17">
        <v>239</v>
      </c>
      <c r="AE584" s="16">
        <v>160</v>
      </c>
      <c r="AF584" s="16">
        <v>194</v>
      </c>
      <c r="AG584" s="16">
        <v>353</v>
      </c>
      <c r="AH584" s="17">
        <v>171</v>
      </c>
      <c r="AI584" s="16">
        <v>161</v>
      </c>
      <c r="AJ584" s="16">
        <v>256</v>
      </c>
      <c r="AK584" s="17">
        <v>423</v>
      </c>
      <c r="AL584" s="16">
        <v>177</v>
      </c>
      <c r="AM584" s="16">
        <v>235</v>
      </c>
      <c r="AN584" s="16">
        <v>385</v>
      </c>
      <c r="AO584" s="17">
        <v>102</v>
      </c>
      <c r="AP584" s="16">
        <v>190</v>
      </c>
      <c r="AQ584" s="16">
        <v>258</v>
      </c>
      <c r="AR584" s="17">
        <v>253</v>
      </c>
      <c r="AS584" s="16">
        <v>126</v>
      </c>
      <c r="AT584" s="16">
        <v>379</v>
      </c>
      <c r="AU584" s="16">
        <v>179</v>
      </c>
      <c r="AV584" s="16">
        <v>270</v>
      </c>
      <c r="AW584" s="17">
        <v>220</v>
      </c>
      <c r="AX584" s="16">
        <v>316</v>
      </c>
      <c r="AY584" s="17">
        <v>495</v>
      </c>
      <c r="AZ584" s="16">
        <v>177</v>
      </c>
      <c r="BA584" s="17">
        <v>144</v>
      </c>
      <c r="BB584" s="16">
        <v>451</v>
      </c>
      <c r="BC584" s="16">
        <v>48</v>
      </c>
      <c r="BD584" s="17">
        <v>138</v>
      </c>
      <c r="BE584" s="16">
        <v>211</v>
      </c>
      <c r="BF584" s="18">
        <v>235</v>
      </c>
    </row>
    <row r="585" spans="1:58" ht="24.95" customHeight="1">
      <c r="A585" s="6"/>
      <c r="B585" s="15"/>
      <c r="C585" s="23"/>
      <c r="D585" s="23"/>
      <c r="E585" s="22"/>
      <c r="F585" s="22"/>
      <c r="G585" s="23"/>
      <c r="H585" s="22"/>
      <c r="I585" s="23"/>
      <c r="J585" s="22"/>
      <c r="K585" s="22"/>
      <c r="L585" s="22"/>
      <c r="M585" s="23"/>
      <c r="N585" s="22"/>
      <c r="O585" s="23"/>
      <c r="P585" s="22"/>
      <c r="Q585" s="22"/>
      <c r="R585" s="22"/>
      <c r="S585" s="22"/>
      <c r="T585" s="22"/>
      <c r="U585" s="23"/>
      <c r="V585" s="22"/>
      <c r="W585" s="23"/>
      <c r="X585" s="22"/>
      <c r="Y585" s="22"/>
      <c r="Z585" s="23"/>
      <c r="AA585" s="22"/>
      <c r="AB585" s="22"/>
      <c r="AC585" s="22"/>
      <c r="AD585" s="23"/>
      <c r="AE585" s="22"/>
      <c r="AF585" s="22"/>
      <c r="AG585" s="22"/>
      <c r="AH585" s="23"/>
      <c r="AI585" s="22"/>
      <c r="AJ585" s="22"/>
      <c r="AK585" s="23"/>
      <c r="AL585" s="22"/>
      <c r="AM585" s="22"/>
      <c r="AN585" s="22"/>
      <c r="AO585" s="23"/>
      <c r="AP585" s="22"/>
      <c r="AQ585" s="22"/>
      <c r="AR585" s="23"/>
      <c r="AS585" s="22"/>
      <c r="AT585" s="22"/>
      <c r="AU585" s="22"/>
      <c r="AV585" s="22"/>
      <c r="AW585" s="23"/>
      <c r="AX585" s="22"/>
      <c r="AY585" s="23"/>
      <c r="AZ585" s="22"/>
      <c r="BA585" s="23"/>
      <c r="BB585" s="22"/>
      <c r="BC585" s="22"/>
      <c r="BD585" s="23"/>
      <c r="BE585" s="22"/>
      <c r="BF585" s="25"/>
    </row>
    <row r="586" spans="1:58" ht="24.95" customHeight="1">
      <c r="A586" s="6"/>
      <c r="B586" s="15" t="s">
        <v>280</v>
      </c>
      <c r="C586" s="49">
        <v>0.93</v>
      </c>
      <c r="D586" s="49">
        <v>0.96</v>
      </c>
      <c r="E586" s="50">
        <v>0.95</v>
      </c>
      <c r="F586" s="50">
        <v>0.9</v>
      </c>
      <c r="G586" s="49">
        <v>0.96</v>
      </c>
      <c r="H586" s="50">
        <v>0.91</v>
      </c>
      <c r="I586" s="49">
        <v>0.99</v>
      </c>
      <c r="J586" s="50">
        <v>0.87</v>
      </c>
      <c r="K586" s="50">
        <v>0.94</v>
      </c>
      <c r="L586" s="50">
        <v>0.94</v>
      </c>
      <c r="M586" s="49">
        <v>0.93</v>
      </c>
      <c r="N586" s="50">
        <v>0.96</v>
      </c>
      <c r="O586" s="49">
        <v>0.97</v>
      </c>
      <c r="P586" s="50">
        <v>0.92</v>
      </c>
      <c r="Q586" s="50">
        <v>0.87</v>
      </c>
      <c r="R586" s="50">
        <v>0.97</v>
      </c>
      <c r="S586" s="50">
        <v>0.95</v>
      </c>
      <c r="T586" s="50">
        <v>0.91</v>
      </c>
      <c r="U586" s="49">
        <v>0.94</v>
      </c>
      <c r="V586" s="50">
        <v>0.92</v>
      </c>
      <c r="W586" s="49">
        <v>0.94</v>
      </c>
      <c r="X586" s="50">
        <v>0.91</v>
      </c>
      <c r="Y586" s="50">
        <v>0.94</v>
      </c>
      <c r="Z586" s="49">
        <v>0.92</v>
      </c>
      <c r="AA586" s="50">
        <v>0.93</v>
      </c>
      <c r="AB586" s="50">
        <v>0.95</v>
      </c>
      <c r="AC586" s="50">
        <v>0.97</v>
      </c>
      <c r="AD586" s="49">
        <v>0.93</v>
      </c>
      <c r="AE586" s="50">
        <v>0.95</v>
      </c>
      <c r="AF586" s="50">
        <v>0.92</v>
      </c>
      <c r="AG586" s="50">
        <v>0.94</v>
      </c>
      <c r="AH586" s="49">
        <v>0.89</v>
      </c>
      <c r="AI586" s="50">
        <v>0.99</v>
      </c>
      <c r="AJ586" s="50">
        <v>0.92</v>
      </c>
      <c r="AK586" s="49">
        <v>0.94</v>
      </c>
      <c r="AL586" s="50">
        <v>0.92</v>
      </c>
      <c r="AM586" s="50">
        <v>0.91</v>
      </c>
      <c r="AN586" s="50">
        <v>0.93</v>
      </c>
      <c r="AO586" s="49">
        <v>0.88</v>
      </c>
      <c r="AP586" s="50">
        <v>0.94</v>
      </c>
      <c r="AQ586" s="50">
        <v>0.93</v>
      </c>
      <c r="AR586" s="49">
        <v>0.95</v>
      </c>
      <c r="AS586" s="50">
        <v>0.98</v>
      </c>
      <c r="AT586" s="50">
        <v>0.96</v>
      </c>
      <c r="AU586" s="50">
        <v>0.86</v>
      </c>
      <c r="AV586" s="50">
        <v>1</v>
      </c>
      <c r="AW586" s="49">
        <v>0.98</v>
      </c>
      <c r="AX586" s="50">
        <v>0.9</v>
      </c>
      <c r="AY586" s="49">
        <v>0.95</v>
      </c>
      <c r="AZ586" s="50">
        <v>0.94</v>
      </c>
      <c r="BA586" s="49">
        <v>0.87</v>
      </c>
      <c r="BB586" s="50">
        <v>0.95</v>
      </c>
      <c r="BC586" s="50">
        <v>0.82</v>
      </c>
      <c r="BD586" s="49">
        <v>0.91</v>
      </c>
      <c r="BE586" s="50">
        <v>0.95</v>
      </c>
      <c r="BF586" s="51">
        <v>0.94</v>
      </c>
    </row>
    <row r="587" spans="1:58" ht="24.95" customHeight="1">
      <c r="A587" s="6"/>
      <c r="B587" s="15" t="s">
        <v>281</v>
      </c>
      <c r="C587" s="32">
        <v>0.96</v>
      </c>
      <c r="D587" s="32">
        <v>0.98</v>
      </c>
      <c r="E587" s="31">
        <v>0.97</v>
      </c>
      <c r="F587" s="31">
        <v>0.94</v>
      </c>
      <c r="G587" s="32">
        <v>0.98</v>
      </c>
      <c r="H587" s="31">
        <v>0.95</v>
      </c>
      <c r="I587" s="32">
        <v>0.99</v>
      </c>
      <c r="J587" s="31">
        <v>0.93</v>
      </c>
      <c r="K587" s="31">
        <v>0.97</v>
      </c>
      <c r="L587" s="31">
        <v>0.97</v>
      </c>
      <c r="M587" s="32">
        <v>0.96</v>
      </c>
      <c r="N587" s="31">
        <v>0.98</v>
      </c>
      <c r="O587" s="32">
        <v>0.98</v>
      </c>
      <c r="P587" s="31">
        <v>0.96</v>
      </c>
      <c r="Q587" s="31">
        <v>0.93</v>
      </c>
      <c r="R587" s="31">
        <v>0.98</v>
      </c>
      <c r="S587" s="31">
        <v>0.97</v>
      </c>
      <c r="T587" s="31">
        <v>0.95</v>
      </c>
      <c r="U587" s="32">
        <v>0.96</v>
      </c>
      <c r="V587" s="31">
        <v>0.96</v>
      </c>
      <c r="W587" s="32">
        <v>0.97</v>
      </c>
      <c r="X587" s="31">
        <v>0.95</v>
      </c>
      <c r="Y587" s="31">
        <v>0.97</v>
      </c>
      <c r="Z587" s="32">
        <v>0.95</v>
      </c>
      <c r="AA587" s="31">
        <v>0.95</v>
      </c>
      <c r="AB587" s="31">
        <v>0.97</v>
      </c>
      <c r="AC587" s="31">
        <v>0.98</v>
      </c>
      <c r="AD587" s="32">
        <v>0.96</v>
      </c>
      <c r="AE587" s="31">
        <v>0.98</v>
      </c>
      <c r="AF587" s="31">
        <v>0.95</v>
      </c>
      <c r="AG587" s="31">
        <v>0.96</v>
      </c>
      <c r="AH587" s="32">
        <v>0.94</v>
      </c>
      <c r="AI587" s="31">
        <v>1</v>
      </c>
      <c r="AJ587" s="31">
        <v>0.95</v>
      </c>
      <c r="AK587" s="32">
        <v>0.97</v>
      </c>
      <c r="AL587" s="31">
        <v>0.96</v>
      </c>
      <c r="AM587" s="31">
        <v>0.95</v>
      </c>
      <c r="AN587" s="31">
        <v>0.96</v>
      </c>
      <c r="AO587" s="32">
        <v>0.93</v>
      </c>
      <c r="AP587" s="31">
        <v>0.96</v>
      </c>
      <c r="AQ587" s="31">
        <v>0.96</v>
      </c>
      <c r="AR587" s="32">
        <v>0.97</v>
      </c>
      <c r="AS587" s="31">
        <v>0.99</v>
      </c>
      <c r="AT587" s="31">
        <v>0.97</v>
      </c>
      <c r="AU587" s="31">
        <v>0.93</v>
      </c>
      <c r="AV587" s="31">
        <v>1</v>
      </c>
      <c r="AW587" s="32">
        <v>0.99</v>
      </c>
      <c r="AX587" s="31">
        <v>0.95</v>
      </c>
      <c r="AY587" s="32">
        <v>0.97</v>
      </c>
      <c r="AZ587" s="31">
        <v>0.97</v>
      </c>
      <c r="BA587" s="32">
        <v>0.92</v>
      </c>
      <c r="BB587" s="31">
        <v>0.98</v>
      </c>
      <c r="BC587" s="31">
        <v>0.9</v>
      </c>
      <c r="BD587" s="32">
        <v>0.95</v>
      </c>
      <c r="BE587" s="31">
        <v>0.97</v>
      </c>
      <c r="BF587" s="34">
        <v>0.96</v>
      </c>
    </row>
    <row r="588" spans="1:58" ht="24.95" customHeight="1">
      <c r="A588" s="6"/>
      <c r="B588" s="15" t="s">
        <v>282</v>
      </c>
      <c r="C588" s="32">
        <v>0.03</v>
      </c>
      <c r="D588" s="32">
        <v>0.02</v>
      </c>
      <c r="E588" s="31">
        <v>0.02</v>
      </c>
      <c r="F588" s="31">
        <v>0.05</v>
      </c>
      <c r="G588" s="32">
        <v>0.02</v>
      </c>
      <c r="H588" s="31">
        <v>0.04</v>
      </c>
      <c r="I588" s="32" t="s">
        <v>152</v>
      </c>
      <c r="J588" s="31">
        <v>0.06</v>
      </c>
      <c r="K588" s="31">
        <v>0.03</v>
      </c>
      <c r="L588" s="31">
        <v>0.02</v>
      </c>
      <c r="M588" s="32">
        <v>0.03</v>
      </c>
      <c r="N588" s="31">
        <v>0.01</v>
      </c>
      <c r="O588" s="32">
        <v>0.01</v>
      </c>
      <c r="P588" s="31">
        <v>0.03</v>
      </c>
      <c r="Q588" s="31">
        <v>0.06</v>
      </c>
      <c r="R588" s="31">
        <v>0.01</v>
      </c>
      <c r="S588" s="31">
        <v>0.02</v>
      </c>
      <c r="T588" s="31">
        <v>0.04</v>
      </c>
      <c r="U588" s="32">
        <v>0.02</v>
      </c>
      <c r="V588" s="31">
        <v>0.04</v>
      </c>
      <c r="W588" s="32">
        <v>0.03</v>
      </c>
      <c r="X588" s="31">
        <v>0.04</v>
      </c>
      <c r="Y588" s="31">
        <v>0.02</v>
      </c>
      <c r="Z588" s="32">
        <v>0.04</v>
      </c>
      <c r="AA588" s="31">
        <v>0.02</v>
      </c>
      <c r="AB588" s="31">
        <v>0.03</v>
      </c>
      <c r="AC588" s="31">
        <v>0.02</v>
      </c>
      <c r="AD588" s="32">
        <v>0.03</v>
      </c>
      <c r="AE588" s="31">
        <v>0.02</v>
      </c>
      <c r="AF588" s="31">
        <v>0.03</v>
      </c>
      <c r="AG588" s="31">
        <v>0.03</v>
      </c>
      <c r="AH588" s="32">
        <v>0.05</v>
      </c>
      <c r="AI588" s="31">
        <v>0</v>
      </c>
      <c r="AJ588" s="31">
        <v>0.03</v>
      </c>
      <c r="AK588" s="32">
        <v>0.02</v>
      </c>
      <c r="AL588" s="31">
        <v>0.04</v>
      </c>
      <c r="AM588" s="31">
        <v>0.04</v>
      </c>
      <c r="AN588" s="31">
        <v>0.03</v>
      </c>
      <c r="AO588" s="32">
        <v>0.05</v>
      </c>
      <c r="AP588" s="31">
        <v>0.03</v>
      </c>
      <c r="AQ588" s="31">
        <v>0.03</v>
      </c>
      <c r="AR588" s="32">
        <v>0.02</v>
      </c>
      <c r="AS588" s="31">
        <v>0.01</v>
      </c>
      <c r="AT588" s="31">
        <v>0.01</v>
      </c>
      <c r="AU588" s="31">
        <v>7.0000000000000007E-2</v>
      </c>
      <c r="AV588" s="31" t="s">
        <v>152</v>
      </c>
      <c r="AW588" s="32">
        <v>0.01</v>
      </c>
      <c r="AX588" s="31">
        <v>0.04</v>
      </c>
      <c r="AY588" s="32">
        <v>0.02</v>
      </c>
      <c r="AZ588" s="31">
        <v>0.03</v>
      </c>
      <c r="BA588" s="32">
        <v>0.05</v>
      </c>
      <c r="BB588" s="31">
        <v>0.02</v>
      </c>
      <c r="BC588" s="31">
        <v>0.08</v>
      </c>
      <c r="BD588" s="32">
        <v>0.04</v>
      </c>
      <c r="BE588" s="31">
        <v>0.02</v>
      </c>
      <c r="BF588" s="34">
        <v>0.03</v>
      </c>
    </row>
    <row r="589" spans="1:58" ht="24.95" customHeight="1">
      <c r="A589" s="8"/>
      <c r="B589" s="15" t="s">
        <v>157</v>
      </c>
      <c r="C589" s="39">
        <v>0.01</v>
      </c>
      <c r="D589" s="39">
        <v>0.01</v>
      </c>
      <c r="E589" s="35">
        <v>0.01</v>
      </c>
      <c r="F589" s="35">
        <v>0.01</v>
      </c>
      <c r="G589" s="39">
        <v>0.01</v>
      </c>
      <c r="H589" s="35">
        <v>0.01</v>
      </c>
      <c r="I589" s="39">
        <v>0.01</v>
      </c>
      <c r="J589" s="35">
        <v>0.01</v>
      </c>
      <c r="K589" s="35">
        <v>0</v>
      </c>
      <c r="L589" s="35">
        <v>0.01</v>
      </c>
      <c r="M589" s="39">
        <v>0.01</v>
      </c>
      <c r="N589" s="35">
        <v>0.01</v>
      </c>
      <c r="O589" s="39">
        <v>0</v>
      </c>
      <c r="P589" s="35">
        <v>0.01</v>
      </c>
      <c r="Q589" s="35">
        <v>0.01</v>
      </c>
      <c r="R589" s="35">
        <v>0.01</v>
      </c>
      <c r="S589" s="35">
        <v>0.01</v>
      </c>
      <c r="T589" s="35">
        <v>0.01</v>
      </c>
      <c r="U589" s="39">
        <v>0.02</v>
      </c>
      <c r="V589" s="35">
        <v>0.01</v>
      </c>
      <c r="W589" s="39" t="s">
        <v>152</v>
      </c>
      <c r="X589" s="35">
        <v>0.01</v>
      </c>
      <c r="Y589" s="35">
        <v>0.01</v>
      </c>
      <c r="Z589" s="39">
        <v>0.01</v>
      </c>
      <c r="AA589" s="35">
        <v>0.03</v>
      </c>
      <c r="AB589" s="35" t="s">
        <v>152</v>
      </c>
      <c r="AC589" s="35" t="s">
        <v>152</v>
      </c>
      <c r="AD589" s="39">
        <v>0.01</v>
      </c>
      <c r="AE589" s="35" t="s">
        <v>152</v>
      </c>
      <c r="AF589" s="35">
        <v>0.01</v>
      </c>
      <c r="AG589" s="35">
        <v>0.01</v>
      </c>
      <c r="AH589" s="39">
        <v>0.01</v>
      </c>
      <c r="AI589" s="35" t="s">
        <v>152</v>
      </c>
      <c r="AJ589" s="35">
        <v>0.01</v>
      </c>
      <c r="AK589" s="39">
        <v>0.01</v>
      </c>
      <c r="AL589" s="35" t="s">
        <v>152</v>
      </c>
      <c r="AM589" s="35">
        <v>0</v>
      </c>
      <c r="AN589" s="35">
        <v>0</v>
      </c>
      <c r="AO589" s="39">
        <v>0.03</v>
      </c>
      <c r="AP589" s="35">
        <v>0.01</v>
      </c>
      <c r="AQ589" s="35">
        <v>0.01</v>
      </c>
      <c r="AR589" s="39">
        <v>0.02</v>
      </c>
      <c r="AS589" s="35">
        <v>0</v>
      </c>
      <c r="AT589" s="35">
        <v>0.01</v>
      </c>
      <c r="AU589" s="35">
        <v>0</v>
      </c>
      <c r="AV589" s="35" t="s">
        <v>152</v>
      </c>
      <c r="AW589" s="39">
        <v>0.01</v>
      </c>
      <c r="AX589" s="35">
        <v>0.01</v>
      </c>
      <c r="AY589" s="39">
        <v>0</v>
      </c>
      <c r="AZ589" s="35">
        <v>0</v>
      </c>
      <c r="BA589" s="39">
        <v>0.03</v>
      </c>
      <c r="BB589" s="35">
        <v>0</v>
      </c>
      <c r="BC589" s="35">
        <v>0.01</v>
      </c>
      <c r="BD589" s="39">
        <v>0.01</v>
      </c>
      <c r="BE589" s="35">
        <v>0.01</v>
      </c>
      <c r="BF589" s="38">
        <v>0.01</v>
      </c>
    </row>
    <row r="591" spans="1:58" ht="24.95" customHeight="1">
      <c r="A591" s="1"/>
      <c r="B591" s="1" t="s">
        <v>55</v>
      </c>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row>
    <row r="592" spans="1:58" ht="24.9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row>
    <row r="593" spans="1:58" ht="24.95" customHeight="1">
      <c r="A593" s="2" t="s">
        <v>75</v>
      </c>
      <c r="B593" s="3"/>
      <c r="C593" s="69" t="s">
        <v>74</v>
      </c>
      <c r="D593" s="66" t="s">
        <v>76</v>
      </c>
      <c r="E593" s="68"/>
      <c r="F593" s="67"/>
      <c r="G593" s="66" t="s">
        <v>77</v>
      </c>
      <c r="H593" s="67"/>
      <c r="I593" s="66" t="s">
        <v>78</v>
      </c>
      <c r="J593" s="68"/>
      <c r="K593" s="68"/>
      <c r="L593" s="67"/>
      <c r="M593" s="66" t="s">
        <v>79</v>
      </c>
      <c r="N593" s="67"/>
      <c r="O593" s="66" t="s">
        <v>80</v>
      </c>
      <c r="P593" s="68"/>
      <c r="Q593" s="68"/>
      <c r="R593" s="68"/>
      <c r="S593" s="68"/>
      <c r="T593" s="67"/>
      <c r="U593" s="66" t="s">
        <v>81</v>
      </c>
      <c r="V593" s="67"/>
      <c r="W593" s="66" t="s">
        <v>82</v>
      </c>
      <c r="X593" s="68"/>
      <c r="Y593" s="67"/>
      <c r="Z593" s="66" t="s">
        <v>83</v>
      </c>
      <c r="AA593" s="68"/>
      <c r="AB593" s="68"/>
      <c r="AC593" s="67"/>
      <c r="AD593" s="66" t="s">
        <v>84</v>
      </c>
      <c r="AE593" s="68"/>
      <c r="AF593" s="68"/>
      <c r="AG593" s="67"/>
      <c r="AH593" s="66" t="s">
        <v>85</v>
      </c>
      <c r="AI593" s="68"/>
      <c r="AJ593" s="67"/>
      <c r="AK593" s="66" t="s">
        <v>86</v>
      </c>
      <c r="AL593" s="68"/>
      <c r="AM593" s="68"/>
      <c r="AN593" s="67"/>
      <c r="AO593" s="66" t="s">
        <v>87</v>
      </c>
      <c r="AP593" s="68"/>
      <c r="AQ593" s="67"/>
      <c r="AR593" s="66" t="s">
        <v>88</v>
      </c>
      <c r="AS593" s="68"/>
      <c r="AT593" s="68"/>
      <c r="AU593" s="67"/>
      <c r="AV593" s="65" t="s">
        <v>89</v>
      </c>
      <c r="AW593" s="66" t="s">
        <v>90</v>
      </c>
      <c r="AX593" s="67"/>
      <c r="AY593" s="66" t="s">
        <v>91</v>
      </c>
      <c r="AZ593" s="67"/>
      <c r="BA593" s="66" t="s">
        <v>92</v>
      </c>
      <c r="BB593" s="68"/>
      <c r="BC593" s="67"/>
      <c r="BD593" s="66" t="s">
        <v>93</v>
      </c>
      <c r="BE593" s="68"/>
      <c r="BF593" s="67"/>
    </row>
    <row r="594" spans="1:58" ht="24.95" customHeight="1">
      <c r="A594" s="5"/>
      <c r="B594" s="4"/>
      <c r="C594" s="11" t="s">
        <v>94</v>
      </c>
      <c r="D594" s="11" t="s">
        <v>95</v>
      </c>
      <c r="E594" s="10" t="s">
        <v>96</v>
      </c>
      <c r="F594" s="10" t="s">
        <v>97</v>
      </c>
      <c r="G594" s="11" t="s">
        <v>98</v>
      </c>
      <c r="H594" s="10" t="s">
        <v>99</v>
      </c>
      <c r="I594" s="11" t="s">
        <v>100</v>
      </c>
      <c r="J594" s="10" t="s">
        <v>101</v>
      </c>
      <c r="K594" s="10" t="s">
        <v>102</v>
      </c>
      <c r="L594" s="10" t="s">
        <v>103</v>
      </c>
      <c r="M594" s="11" t="s">
        <v>104</v>
      </c>
      <c r="N594" s="10" t="s">
        <v>105</v>
      </c>
      <c r="O594" s="11" t="s">
        <v>106</v>
      </c>
      <c r="P594" s="10" t="s">
        <v>107</v>
      </c>
      <c r="Q594" s="10" t="s">
        <v>108</v>
      </c>
      <c r="R594" s="10" t="s">
        <v>109</v>
      </c>
      <c r="S594" s="10" t="s">
        <v>110</v>
      </c>
      <c r="T594" s="10" t="s">
        <v>111</v>
      </c>
      <c r="U594" s="11" t="s">
        <v>112</v>
      </c>
      <c r="V594" s="10" t="s">
        <v>113</v>
      </c>
      <c r="W594" s="11" t="s">
        <v>114</v>
      </c>
      <c r="X594" s="10" t="s">
        <v>115</v>
      </c>
      <c r="Y594" s="10" t="s">
        <v>116</v>
      </c>
      <c r="Z594" s="11" t="s">
        <v>117</v>
      </c>
      <c r="AA594" s="10" t="s">
        <v>118</v>
      </c>
      <c r="AB594" s="10" t="s">
        <v>119</v>
      </c>
      <c r="AC594" s="10" t="s">
        <v>120</v>
      </c>
      <c r="AD594" s="11" t="s">
        <v>121</v>
      </c>
      <c r="AE594" s="10" t="s">
        <v>122</v>
      </c>
      <c r="AF594" s="10" t="s">
        <v>123</v>
      </c>
      <c r="AG594" s="10" t="s">
        <v>124</v>
      </c>
      <c r="AH594" s="11" t="s">
        <v>125</v>
      </c>
      <c r="AI594" s="10" t="s">
        <v>126</v>
      </c>
      <c r="AJ594" s="10" t="s">
        <v>127</v>
      </c>
      <c r="AK594" s="11" t="s">
        <v>128</v>
      </c>
      <c r="AL594" s="10" t="s">
        <v>129</v>
      </c>
      <c r="AM594" s="10" t="s">
        <v>130</v>
      </c>
      <c r="AN594" s="10" t="s">
        <v>131</v>
      </c>
      <c r="AO594" s="11" t="s">
        <v>132</v>
      </c>
      <c r="AP594" s="10" t="s">
        <v>133</v>
      </c>
      <c r="AQ594" s="10" t="s">
        <v>134</v>
      </c>
      <c r="AR594" s="11" t="s">
        <v>135</v>
      </c>
      <c r="AS594" s="10" t="s">
        <v>136</v>
      </c>
      <c r="AT594" s="10" t="s">
        <v>137</v>
      </c>
      <c r="AU594" s="10" t="s">
        <v>138</v>
      </c>
      <c r="AV594" s="10" t="s">
        <v>139</v>
      </c>
      <c r="AW594" s="11" t="s">
        <v>140</v>
      </c>
      <c r="AX594" s="10" t="s">
        <v>141</v>
      </c>
      <c r="AY594" s="11" t="s">
        <v>142</v>
      </c>
      <c r="AZ594" s="10" t="s">
        <v>143</v>
      </c>
      <c r="BA594" s="11" t="s">
        <v>144</v>
      </c>
      <c r="BB594" s="10" t="s">
        <v>145</v>
      </c>
      <c r="BC594" s="10" t="s">
        <v>146</v>
      </c>
      <c r="BD594" s="11" t="s">
        <v>147</v>
      </c>
      <c r="BE594" s="10" t="s">
        <v>148</v>
      </c>
      <c r="BF594" s="12" t="s">
        <v>149</v>
      </c>
    </row>
    <row r="595" spans="1:58" ht="24.95" customHeight="1">
      <c r="A595" s="7" t="s">
        <v>55</v>
      </c>
      <c r="B595" s="15" t="s">
        <v>150</v>
      </c>
      <c r="C595" s="17">
        <v>602</v>
      </c>
      <c r="D595" s="17">
        <v>217</v>
      </c>
      <c r="E595" s="16">
        <v>131</v>
      </c>
      <c r="F595" s="16">
        <v>229</v>
      </c>
      <c r="G595" s="17">
        <v>271</v>
      </c>
      <c r="H595" s="16">
        <v>326</v>
      </c>
      <c r="I595" s="17">
        <v>119</v>
      </c>
      <c r="J595" s="16">
        <v>158</v>
      </c>
      <c r="K595" s="16">
        <v>157</v>
      </c>
      <c r="L595" s="16">
        <v>168</v>
      </c>
      <c r="M595" s="17">
        <v>361</v>
      </c>
      <c r="N595" s="16">
        <v>186</v>
      </c>
      <c r="O595" s="17">
        <v>163</v>
      </c>
      <c r="P595" s="16">
        <v>187</v>
      </c>
      <c r="Q595" s="16">
        <v>150</v>
      </c>
      <c r="R595" s="16">
        <v>99</v>
      </c>
      <c r="S595" s="16">
        <v>349</v>
      </c>
      <c r="T595" s="16">
        <v>250</v>
      </c>
      <c r="U595" s="17">
        <v>258</v>
      </c>
      <c r="V595" s="16">
        <v>265</v>
      </c>
      <c r="W595" s="17">
        <v>151</v>
      </c>
      <c r="X595" s="16">
        <v>183</v>
      </c>
      <c r="Y595" s="16">
        <v>268</v>
      </c>
      <c r="Z595" s="17">
        <v>286</v>
      </c>
      <c r="AA595" s="16">
        <v>102</v>
      </c>
      <c r="AB595" s="16">
        <v>125</v>
      </c>
      <c r="AC595" s="16">
        <v>90</v>
      </c>
      <c r="AD595" s="17">
        <v>239</v>
      </c>
      <c r="AE595" s="16">
        <v>160</v>
      </c>
      <c r="AF595" s="16">
        <v>194</v>
      </c>
      <c r="AG595" s="16">
        <v>353</v>
      </c>
      <c r="AH595" s="17">
        <v>171</v>
      </c>
      <c r="AI595" s="16">
        <v>161</v>
      </c>
      <c r="AJ595" s="16">
        <v>256</v>
      </c>
      <c r="AK595" s="17">
        <v>423</v>
      </c>
      <c r="AL595" s="16">
        <v>177</v>
      </c>
      <c r="AM595" s="16">
        <v>235</v>
      </c>
      <c r="AN595" s="16">
        <v>385</v>
      </c>
      <c r="AO595" s="17">
        <v>102</v>
      </c>
      <c r="AP595" s="16">
        <v>190</v>
      </c>
      <c r="AQ595" s="16">
        <v>258</v>
      </c>
      <c r="AR595" s="17">
        <v>253</v>
      </c>
      <c r="AS595" s="16">
        <v>126</v>
      </c>
      <c r="AT595" s="16">
        <v>379</v>
      </c>
      <c r="AU595" s="16">
        <v>179</v>
      </c>
      <c r="AV595" s="16">
        <v>270</v>
      </c>
      <c r="AW595" s="17">
        <v>220</v>
      </c>
      <c r="AX595" s="16">
        <v>316</v>
      </c>
      <c r="AY595" s="17">
        <v>495</v>
      </c>
      <c r="AZ595" s="16">
        <v>177</v>
      </c>
      <c r="BA595" s="17">
        <v>144</v>
      </c>
      <c r="BB595" s="16">
        <v>451</v>
      </c>
      <c r="BC595" s="16">
        <v>48</v>
      </c>
      <c r="BD595" s="17">
        <v>138</v>
      </c>
      <c r="BE595" s="16">
        <v>211</v>
      </c>
      <c r="BF595" s="18">
        <v>235</v>
      </c>
    </row>
    <row r="596" spans="1:58" ht="24.95" customHeight="1">
      <c r="A596" s="6"/>
      <c r="B596" s="15"/>
      <c r="C596" s="23"/>
      <c r="D596" s="23"/>
      <c r="E596" s="22"/>
      <c r="F596" s="22"/>
      <c r="G596" s="23"/>
      <c r="H596" s="22"/>
      <c r="I596" s="23"/>
      <c r="J596" s="22"/>
      <c r="K596" s="22"/>
      <c r="L596" s="22"/>
      <c r="M596" s="23"/>
      <c r="N596" s="22"/>
      <c r="O596" s="23"/>
      <c r="P596" s="22"/>
      <c r="Q596" s="22"/>
      <c r="R596" s="22"/>
      <c r="S596" s="22"/>
      <c r="T596" s="22"/>
      <c r="U596" s="23"/>
      <c r="V596" s="22"/>
      <c r="W596" s="23"/>
      <c r="X596" s="22"/>
      <c r="Y596" s="22"/>
      <c r="Z596" s="23"/>
      <c r="AA596" s="22"/>
      <c r="AB596" s="22"/>
      <c r="AC596" s="22"/>
      <c r="AD596" s="23"/>
      <c r="AE596" s="22"/>
      <c r="AF596" s="22"/>
      <c r="AG596" s="22"/>
      <c r="AH596" s="23"/>
      <c r="AI596" s="22"/>
      <c r="AJ596" s="22"/>
      <c r="AK596" s="23"/>
      <c r="AL596" s="22"/>
      <c r="AM596" s="22"/>
      <c r="AN596" s="22"/>
      <c r="AO596" s="23"/>
      <c r="AP596" s="22"/>
      <c r="AQ596" s="22"/>
      <c r="AR596" s="23"/>
      <c r="AS596" s="22"/>
      <c r="AT596" s="22"/>
      <c r="AU596" s="22"/>
      <c r="AV596" s="22"/>
      <c r="AW596" s="23"/>
      <c r="AX596" s="22"/>
      <c r="AY596" s="23"/>
      <c r="AZ596" s="22"/>
      <c r="BA596" s="23"/>
      <c r="BB596" s="22"/>
      <c r="BC596" s="22"/>
      <c r="BD596" s="23"/>
      <c r="BE596" s="22"/>
      <c r="BF596" s="25"/>
    </row>
    <row r="597" spans="1:58" ht="24.95" customHeight="1">
      <c r="A597" s="6"/>
      <c r="B597" s="15" t="s">
        <v>280</v>
      </c>
      <c r="C597" s="49">
        <v>0.3</v>
      </c>
      <c r="D597" s="49">
        <v>0.56999999999999995</v>
      </c>
      <c r="E597" s="50">
        <v>0.35</v>
      </c>
      <c r="F597" s="50">
        <v>0.01</v>
      </c>
      <c r="G597" s="49">
        <v>0.24</v>
      </c>
      <c r="H597" s="50">
        <v>0.35</v>
      </c>
      <c r="I597" s="49">
        <v>0.44</v>
      </c>
      <c r="J597" s="50">
        <v>0.41</v>
      </c>
      <c r="K597" s="50">
        <v>0.24</v>
      </c>
      <c r="L597" s="50">
        <v>0.17</v>
      </c>
      <c r="M597" s="49">
        <v>0.2</v>
      </c>
      <c r="N597" s="50">
        <v>0.51</v>
      </c>
      <c r="O597" s="49">
        <v>0.17</v>
      </c>
      <c r="P597" s="50">
        <v>0.31</v>
      </c>
      <c r="Q597" s="50">
        <v>0.34</v>
      </c>
      <c r="R597" s="50">
        <v>0.46</v>
      </c>
      <c r="S597" s="50">
        <v>0.24</v>
      </c>
      <c r="T597" s="50">
        <v>0.39</v>
      </c>
      <c r="U597" s="49">
        <v>0.56000000000000005</v>
      </c>
      <c r="V597" s="50">
        <v>0.09</v>
      </c>
      <c r="W597" s="49">
        <v>0.55000000000000004</v>
      </c>
      <c r="X597" s="50">
        <v>0.28000000000000003</v>
      </c>
      <c r="Y597" s="50">
        <v>0.18</v>
      </c>
      <c r="Z597" s="49">
        <v>0.36</v>
      </c>
      <c r="AA597" s="50">
        <v>0.51</v>
      </c>
      <c r="AB597" s="50">
        <v>0.09</v>
      </c>
      <c r="AC597" s="50">
        <v>0.19</v>
      </c>
      <c r="AD597" s="49">
        <v>0.1</v>
      </c>
      <c r="AE597" s="50">
        <v>0.27</v>
      </c>
      <c r="AF597" s="50">
        <v>0.61</v>
      </c>
      <c r="AG597" s="50">
        <v>0.46</v>
      </c>
      <c r="AH597" s="49">
        <v>0.1</v>
      </c>
      <c r="AI597" s="50">
        <v>0.27</v>
      </c>
      <c r="AJ597" s="50">
        <v>0.46</v>
      </c>
      <c r="AK597" s="49">
        <v>0.43</v>
      </c>
      <c r="AL597" s="50">
        <v>0.32</v>
      </c>
      <c r="AM597" s="50">
        <v>0.36</v>
      </c>
      <c r="AN597" s="50">
        <v>0.37</v>
      </c>
      <c r="AO597" s="49">
        <v>0.12</v>
      </c>
      <c r="AP597" s="50">
        <v>0.56000000000000005</v>
      </c>
      <c r="AQ597" s="50">
        <v>0.23</v>
      </c>
      <c r="AR597" s="49">
        <v>0.57999999999999996</v>
      </c>
      <c r="AS597" s="50">
        <v>0.34</v>
      </c>
      <c r="AT597" s="50">
        <v>0.5</v>
      </c>
      <c r="AU597" s="50">
        <v>-0.01</v>
      </c>
      <c r="AV597" s="50">
        <v>1</v>
      </c>
      <c r="AW597" s="49">
        <v>0.06</v>
      </c>
      <c r="AX597" s="50">
        <v>0.52</v>
      </c>
      <c r="AY597" s="49">
        <v>0.39</v>
      </c>
      <c r="AZ597" s="50">
        <v>0.61</v>
      </c>
      <c r="BA597" s="49">
        <v>0.31</v>
      </c>
      <c r="BB597" s="50">
        <v>0.3</v>
      </c>
      <c r="BC597" s="50">
        <v>0.28999999999999998</v>
      </c>
      <c r="BD597" s="49">
        <v>0.4</v>
      </c>
      <c r="BE597" s="50">
        <v>0.24</v>
      </c>
      <c r="BF597" s="51">
        <v>0.32</v>
      </c>
    </row>
    <row r="598" spans="1:58" ht="24.95" customHeight="1">
      <c r="A598" s="6"/>
      <c r="B598" s="15" t="s">
        <v>281</v>
      </c>
      <c r="C598" s="32">
        <v>0.63</v>
      </c>
      <c r="D598" s="32">
        <v>0.78</v>
      </c>
      <c r="E598" s="31">
        <v>0.64</v>
      </c>
      <c r="F598" s="31">
        <v>0.49</v>
      </c>
      <c r="G598" s="32">
        <v>0.61</v>
      </c>
      <c r="H598" s="31">
        <v>0.65</v>
      </c>
      <c r="I598" s="32">
        <v>0.7</v>
      </c>
      <c r="J598" s="31">
        <v>0.7</v>
      </c>
      <c r="K598" s="31">
        <v>0.61</v>
      </c>
      <c r="L598" s="31">
        <v>0.55000000000000004</v>
      </c>
      <c r="M598" s="32">
        <v>0.57999999999999996</v>
      </c>
      <c r="N598" s="31">
        <v>0.73</v>
      </c>
      <c r="O598" s="32">
        <v>0.54</v>
      </c>
      <c r="P598" s="31">
        <v>0.64</v>
      </c>
      <c r="Q598" s="31">
        <v>0.66</v>
      </c>
      <c r="R598" s="31">
        <v>0.72</v>
      </c>
      <c r="S598" s="31">
        <v>0.6</v>
      </c>
      <c r="T598" s="31">
        <v>0.68</v>
      </c>
      <c r="U598" s="32">
        <v>0.76</v>
      </c>
      <c r="V598" s="31">
        <v>0.52</v>
      </c>
      <c r="W598" s="32">
        <v>0.76</v>
      </c>
      <c r="X598" s="31">
        <v>0.61</v>
      </c>
      <c r="Y598" s="31">
        <v>0.56999999999999995</v>
      </c>
      <c r="Z598" s="32">
        <v>0.66</v>
      </c>
      <c r="AA598" s="31">
        <v>0.75</v>
      </c>
      <c r="AB598" s="31">
        <v>0.52</v>
      </c>
      <c r="AC598" s="31">
        <v>0.59</v>
      </c>
      <c r="AD598" s="32">
        <v>0.52</v>
      </c>
      <c r="AE598" s="31">
        <v>0.62</v>
      </c>
      <c r="AF598" s="31">
        <v>0.79</v>
      </c>
      <c r="AG598" s="31">
        <v>0.71</v>
      </c>
      <c r="AH598" s="32">
        <v>0.52</v>
      </c>
      <c r="AI598" s="31">
        <v>0.62</v>
      </c>
      <c r="AJ598" s="31">
        <v>0.71</v>
      </c>
      <c r="AK598" s="32">
        <v>0.69</v>
      </c>
      <c r="AL598" s="31">
        <v>0.65</v>
      </c>
      <c r="AM598" s="31">
        <v>0.67</v>
      </c>
      <c r="AN598" s="31">
        <v>0.67</v>
      </c>
      <c r="AO598" s="32">
        <v>0.54</v>
      </c>
      <c r="AP598" s="31">
        <v>0.77</v>
      </c>
      <c r="AQ598" s="31">
        <v>0.6</v>
      </c>
      <c r="AR598" s="32">
        <v>0.77</v>
      </c>
      <c r="AS598" s="31">
        <v>0.66</v>
      </c>
      <c r="AT598" s="31">
        <v>0.73</v>
      </c>
      <c r="AU598" s="31">
        <v>0.48</v>
      </c>
      <c r="AV598" s="31">
        <v>1</v>
      </c>
      <c r="AW598" s="32">
        <v>0.52</v>
      </c>
      <c r="AX598" s="31">
        <v>0.74</v>
      </c>
      <c r="AY598" s="32">
        <v>0.68</v>
      </c>
      <c r="AZ598" s="31">
        <v>0.8</v>
      </c>
      <c r="BA598" s="32">
        <v>0.64</v>
      </c>
      <c r="BB598" s="31">
        <v>0.63</v>
      </c>
      <c r="BC598" s="31">
        <v>0.63</v>
      </c>
      <c r="BD598" s="32">
        <v>0.69</v>
      </c>
      <c r="BE598" s="31">
        <v>0.61</v>
      </c>
      <c r="BF598" s="34">
        <v>0.64</v>
      </c>
    </row>
    <row r="599" spans="1:58" ht="24.95" customHeight="1">
      <c r="A599" s="6"/>
      <c r="B599" s="15" t="s">
        <v>282</v>
      </c>
      <c r="C599" s="32">
        <v>0.33</v>
      </c>
      <c r="D599" s="32">
        <v>0.2</v>
      </c>
      <c r="E599" s="31">
        <v>0.28999999999999998</v>
      </c>
      <c r="F599" s="31">
        <v>0.47</v>
      </c>
      <c r="G599" s="32">
        <v>0.37</v>
      </c>
      <c r="H599" s="31">
        <v>0.3</v>
      </c>
      <c r="I599" s="32">
        <v>0.27</v>
      </c>
      <c r="J599" s="31">
        <v>0.28999999999999998</v>
      </c>
      <c r="K599" s="31">
        <v>0.37</v>
      </c>
      <c r="L599" s="31">
        <v>0.38</v>
      </c>
      <c r="M599" s="32">
        <v>0.38</v>
      </c>
      <c r="N599" s="31">
        <v>0.22</v>
      </c>
      <c r="O599" s="32">
        <v>0.38</v>
      </c>
      <c r="P599" s="31">
        <v>0.33</v>
      </c>
      <c r="Q599" s="31">
        <v>0.32</v>
      </c>
      <c r="R599" s="31">
        <v>0.26</v>
      </c>
      <c r="S599" s="31">
        <v>0.35</v>
      </c>
      <c r="T599" s="31">
        <v>0.3</v>
      </c>
      <c r="U599" s="32">
        <v>0.2</v>
      </c>
      <c r="V599" s="31">
        <v>0.43</v>
      </c>
      <c r="W599" s="32">
        <v>0.21</v>
      </c>
      <c r="X599" s="31">
        <v>0.33</v>
      </c>
      <c r="Y599" s="31">
        <v>0.39</v>
      </c>
      <c r="Z599" s="32">
        <v>0.3</v>
      </c>
      <c r="AA599" s="31">
        <v>0.24</v>
      </c>
      <c r="AB599" s="31">
        <v>0.42</v>
      </c>
      <c r="AC599" s="31">
        <v>0.4</v>
      </c>
      <c r="AD599" s="32">
        <v>0.43</v>
      </c>
      <c r="AE599" s="31">
        <v>0.35</v>
      </c>
      <c r="AF599" s="31">
        <v>0.18</v>
      </c>
      <c r="AG599" s="31">
        <v>0.26</v>
      </c>
      <c r="AH599" s="32">
        <v>0.42</v>
      </c>
      <c r="AI599" s="31">
        <v>0.35</v>
      </c>
      <c r="AJ599" s="31">
        <v>0.25</v>
      </c>
      <c r="AK599" s="32">
        <v>0.27</v>
      </c>
      <c r="AL599" s="31">
        <v>0.32</v>
      </c>
      <c r="AM599" s="31">
        <v>0.3</v>
      </c>
      <c r="AN599" s="31">
        <v>0.3</v>
      </c>
      <c r="AO599" s="32">
        <v>0.43</v>
      </c>
      <c r="AP599" s="31">
        <v>0.21</v>
      </c>
      <c r="AQ599" s="31">
        <v>0.36</v>
      </c>
      <c r="AR599" s="32">
        <v>0.18</v>
      </c>
      <c r="AS599" s="31">
        <v>0.33</v>
      </c>
      <c r="AT599" s="31">
        <v>0.23</v>
      </c>
      <c r="AU599" s="31">
        <v>0.49</v>
      </c>
      <c r="AV599" s="31" t="s">
        <v>152</v>
      </c>
      <c r="AW599" s="32">
        <v>0.46</v>
      </c>
      <c r="AX599" s="31">
        <v>0.22</v>
      </c>
      <c r="AY599" s="32">
        <v>0.3</v>
      </c>
      <c r="AZ599" s="31">
        <v>0.19</v>
      </c>
      <c r="BA599" s="32">
        <v>0.33</v>
      </c>
      <c r="BB599" s="31">
        <v>0.33</v>
      </c>
      <c r="BC599" s="31">
        <v>0.35</v>
      </c>
      <c r="BD599" s="32">
        <v>0.28999999999999998</v>
      </c>
      <c r="BE599" s="31">
        <v>0.36</v>
      </c>
      <c r="BF599" s="34">
        <v>0.33</v>
      </c>
    </row>
    <row r="600" spans="1:58" ht="24.95" customHeight="1">
      <c r="A600" s="8"/>
      <c r="B600" s="15" t="s">
        <v>157</v>
      </c>
      <c r="C600" s="39">
        <v>0.04</v>
      </c>
      <c r="D600" s="39">
        <v>0.02</v>
      </c>
      <c r="E600" s="35">
        <v>7.0000000000000007E-2</v>
      </c>
      <c r="F600" s="35">
        <v>0.04</v>
      </c>
      <c r="G600" s="39">
        <v>0.03</v>
      </c>
      <c r="H600" s="35">
        <v>0.05</v>
      </c>
      <c r="I600" s="39">
        <v>0.03</v>
      </c>
      <c r="J600" s="35">
        <v>0.02</v>
      </c>
      <c r="K600" s="35">
        <v>0.02</v>
      </c>
      <c r="L600" s="35">
        <v>0.08</v>
      </c>
      <c r="M600" s="39">
        <v>0.04</v>
      </c>
      <c r="N600" s="35">
        <v>0.05</v>
      </c>
      <c r="O600" s="39">
        <v>0.08</v>
      </c>
      <c r="P600" s="35">
        <v>0.03</v>
      </c>
      <c r="Q600" s="35">
        <v>0.02</v>
      </c>
      <c r="R600" s="35">
        <v>0.02</v>
      </c>
      <c r="S600" s="35">
        <v>0.05</v>
      </c>
      <c r="T600" s="35">
        <v>0.02</v>
      </c>
      <c r="U600" s="39">
        <v>0.04</v>
      </c>
      <c r="V600" s="35">
        <v>0.04</v>
      </c>
      <c r="W600" s="39">
        <v>0.03</v>
      </c>
      <c r="X600" s="35">
        <v>0.05</v>
      </c>
      <c r="Y600" s="35">
        <v>0.04</v>
      </c>
      <c r="Z600" s="39">
        <v>0.05</v>
      </c>
      <c r="AA600" s="35">
        <v>0.01</v>
      </c>
      <c r="AB600" s="35">
        <v>0.06</v>
      </c>
      <c r="AC600" s="35">
        <v>0.01</v>
      </c>
      <c r="AD600" s="39">
        <v>0.05</v>
      </c>
      <c r="AE600" s="35">
        <v>0.03</v>
      </c>
      <c r="AF600" s="35">
        <v>0.03</v>
      </c>
      <c r="AG600" s="35">
        <v>0.03</v>
      </c>
      <c r="AH600" s="39">
        <v>0.06</v>
      </c>
      <c r="AI600" s="35">
        <v>0.03</v>
      </c>
      <c r="AJ600" s="35">
        <v>0.04</v>
      </c>
      <c r="AK600" s="39">
        <v>0.04</v>
      </c>
      <c r="AL600" s="35">
        <v>0.03</v>
      </c>
      <c r="AM600" s="35">
        <v>0.03</v>
      </c>
      <c r="AN600" s="35">
        <v>0.03</v>
      </c>
      <c r="AO600" s="39">
        <v>0.03</v>
      </c>
      <c r="AP600" s="35">
        <v>0.01</v>
      </c>
      <c r="AQ600" s="35">
        <v>0.04</v>
      </c>
      <c r="AR600" s="39">
        <v>0.05</v>
      </c>
      <c r="AS600" s="35">
        <v>0.01</v>
      </c>
      <c r="AT600" s="35">
        <v>0.04</v>
      </c>
      <c r="AU600" s="35">
        <v>0.03</v>
      </c>
      <c r="AV600" s="35" t="s">
        <v>152</v>
      </c>
      <c r="AW600" s="39">
        <v>0.03</v>
      </c>
      <c r="AX600" s="35">
        <v>0.04</v>
      </c>
      <c r="AY600" s="39">
        <v>0.02</v>
      </c>
      <c r="AZ600" s="35">
        <v>0.01</v>
      </c>
      <c r="BA600" s="39">
        <v>0.03</v>
      </c>
      <c r="BB600" s="35">
        <v>0.04</v>
      </c>
      <c r="BC600" s="35">
        <v>0.02</v>
      </c>
      <c r="BD600" s="39">
        <v>0.02</v>
      </c>
      <c r="BE600" s="35">
        <v>0.03</v>
      </c>
      <c r="BF600" s="38">
        <v>0.03</v>
      </c>
    </row>
    <row r="602" spans="1:58" ht="24.95" customHeight="1">
      <c r="A602" s="1"/>
      <c r="B602" s="1" t="s">
        <v>56</v>
      </c>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row>
    <row r="603" spans="1:58" ht="24.9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row>
    <row r="604" spans="1:58" ht="24.95" customHeight="1">
      <c r="A604" s="2"/>
      <c r="B604" s="3"/>
      <c r="C604" s="69" t="s">
        <v>74</v>
      </c>
      <c r="D604" s="66" t="s">
        <v>76</v>
      </c>
      <c r="E604" s="68"/>
      <c r="F604" s="67"/>
      <c r="G604" s="66" t="s">
        <v>77</v>
      </c>
      <c r="H604" s="67"/>
      <c r="I604" s="66" t="s">
        <v>78</v>
      </c>
      <c r="J604" s="68"/>
      <c r="K604" s="68"/>
      <c r="L604" s="67"/>
      <c r="M604" s="66" t="s">
        <v>79</v>
      </c>
      <c r="N604" s="67"/>
      <c r="O604" s="66" t="s">
        <v>80</v>
      </c>
      <c r="P604" s="68"/>
      <c r="Q604" s="68"/>
      <c r="R604" s="68"/>
      <c r="S604" s="68"/>
      <c r="T604" s="67"/>
      <c r="U604" s="66" t="s">
        <v>81</v>
      </c>
      <c r="V604" s="67"/>
      <c r="W604" s="66" t="s">
        <v>82</v>
      </c>
      <c r="X604" s="68"/>
      <c r="Y604" s="67"/>
      <c r="Z604" s="66" t="s">
        <v>83</v>
      </c>
      <c r="AA604" s="68"/>
      <c r="AB604" s="68"/>
      <c r="AC604" s="67"/>
      <c r="AD604" s="66" t="s">
        <v>84</v>
      </c>
      <c r="AE604" s="68"/>
      <c r="AF604" s="68"/>
      <c r="AG604" s="67"/>
      <c r="AH604" s="66" t="s">
        <v>85</v>
      </c>
      <c r="AI604" s="68"/>
      <c r="AJ604" s="67"/>
      <c r="AK604" s="66" t="s">
        <v>86</v>
      </c>
      <c r="AL604" s="68"/>
      <c r="AM604" s="68"/>
      <c r="AN604" s="67"/>
      <c r="AO604" s="66" t="s">
        <v>87</v>
      </c>
      <c r="AP604" s="68"/>
      <c r="AQ604" s="67"/>
      <c r="AR604" s="66" t="s">
        <v>88</v>
      </c>
      <c r="AS604" s="68"/>
      <c r="AT604" s="68"/>
      <c r="AU604" s="67"/>
      <c r="AV604" s="65" t="s">
        <v>89</v>
      </c>
      <c r="AW604" s="66" t="s">
        <v>90</v>
      </c>
      <c r="AX604" s="67"/>
      <c r="AY604" s="66" t="s">
        <v>91</v>
      </c>
      <c r="AZ604" s="67"/>
      <c r="BA604" s="66" t="s">
        <v>92</v>
      </c>
      <c r="BB604" s="68"/>
      <c r="BC604" s="67"/>
      <c r="BD604" s="66" t="s">
        <v>93</v>
      </c>
      <c r="BE604" s="68"/>
      <c r="BF604" s="67"/>
    </row>
    <row r="605" spans="1:58" ht="24.95" customHeight="1">
      <c r="A605" s="5"/>
      <c r="B605" s="4"/>
      <c r="C605" s="11" t="s">
        <v>94</v>
      </c>
      <c r="D605" s="11" t="s">
        <v>95</v>
      </c>
      <c r="E605" s="10" t="s">
        <v>96</v>
      </c>
      <c r="F605" s="10" t="s">
        <v>97</v>
      </c>
      <c r="G605" s="11" t="s">
        <v>98</v>
      </c>
      <c r="H605" s="10" t="s">
        <v>99</v>
      </c>
      <c r="I605" s="11" t="s">
        <v>100</v>
      </c>
      <c r="J605" s="10" t="s">
        <v>101</v>
      </c>
      <c r="K605" s="10" t="s">
        <v>102</v>
      </c>
      <c r="L605" s="10" t="s">
        <v>103</v>
      </c>
      <c r="M605" s="11" t="s">
        <v>104</v>
      </c>
      <c r="N605" s="10" t="s">
        <v>105</v>
      </c>
      <c r="O605" s="11" t="s">
        <v>106</v>
      </c>
      <c r="P605" s="10" t="s">
        <v>107</v>
      </c>
      <c r="Q605" s="10" t="s">
        <v>108</v>
      </c>
      <c r="R605" s="10" t="s">
        <v>109</v>
      </c>
      <c r="S605" s="10" t="s">
        <v>110</v>
      </c>
      <c r="T605" s="10" t="s">
        <v>111</v>
      </c>
      <c r="U605" s="11" t="s">
        <v>112</v>
      </c>
      <c r="V605" s="10" t="s">
        <v>113</v>
      </c>
      <c r="W605" s="11" t="s">
        <v>114</v>
      </c>
      <c r="X605" s="10" t="s">
        <v>115</v>
      </c>
      <c r="Y605" s="10" t="s">
        <v>116</v>
      </c>
      <c r="Z605" s="11" t="s">
        <v>117</v>
      </c>
      <c r="AA605" s="10" t="s">
        <v>118</v>
      </c>
      <c r="AB605" s="10" t="s">
        <v>119</v>
      </c>
      <c r="AC605" s="10" t="s">
        <v>120</v>
      </c>
      <c r="AD605" s="11" t="s">
        <v>121</v>
      </c>
      <c r="AE605" s="10" t="s">
        <v>122</v>
      </c>
      <c r="AF605" s="10" t="s">
        <v>123</v>
      </c>
      <c r="AG605" s="10" t="s">
        <v>124</v>
      </c>
      <c r="AH605" s="11" t="s">
        <v>125</v>
      </c>
      <c r="AI605" s="10" t="s">
        <v>126</v>
      </c>
      <c r="AJ605" s="10" t="s">
        <v>127</v>
      </c>
      <c r="AK605" s="11" t="s">
        <v>128</v>
      </c>
      <c r="AL605" s="10" t="s">
        <v>129</v>
      </c>
      <c r="AM605" s="10" t="s">
        <v>130</v>
      </c>
      <c r="AN605" s="10" t="s">
        <v>131</v>
      </c>
      <c r="AO605" s="11" t="s">
        <v>132</v>
      </c>
      <c r="AP605" s="10" t="s">
        <v>133</v>
      </c>
      <c r="AQ605" s="10" t="s">
        <v>134</v>
      </c>
      <c r="AR605" s="11" t="s">
        <v>135</v>
      </c>
      <c r="AS605" s="10" t="s">
        <v>136</v>
      </c>
      <c r="AT605" s="10" t="s">
        <v>137</v>
      </c>
      <c r="AU605" s="10" t="s">
        <v>138</v>
      </c>
      <c r="AV605" s="10" t="s">
        <v>139</v>
      </c>
      <c r="AW605" s="11" t="s">
        <v>140</v>
      </c>
      <c r="AX605" s="10" t="s">
        <v>141</v>
      </c>
      <c r="AY605" s="11" t="s">
        <v>142</v>
      </c>
      <c r="AZ605" s="10" t="s">
        <v>143</v>
      </c>
      <c r="BA605" s="11" t="s">
        <v>144</v>
      </c>
      <c r="BB605" s="10" t="s">
        <v>145</v>
      </c>
      <c r="BC605" s="10" t="s">
        <v>146</v>
      </c>
      <c r="BD605" s="11" t="s">
        <v>147</v>
      </c>
      <c r="BE605" s="10" t="s">
        <v>148</v>
      </c>
      <c r="BF605" s="12" t="s">
        <v>149</v>
      </c>
    </row>
    <row r="606" spans="1:58" ht="24.95" customHeight="1">
      <c r="A606" s="9" t="s">
        <v>56</v>
      </c>
      <c r="B606" s="15" t="s">
        <v>283</v>
      </c>
      <c r="C606" s="36">
        <v>0.86</v>
      </c>
      <c r="D606" s="36">
        <v>0.99</v>
      </c>
      <c r="E606" s="33">
        <v>0.8</v>
      </c>
      <c r="F606" s="33">
        <v>0.77</v>
      </c>
      <c r="G606" s="36">
        <v>0.83</v>
      </c>
      <c r="H606" s="33">
        <v>0.89</v>
      </c>
      <c r="I606" s="36">
        <v>0.89</v>
      </c>
      <c r="J606" s="33">
        <v>0.87</v>
      </c>
      <c r="K606" s="33">
        <v>0.87</v>
      </c>
      <c r="L606" s="33">
        <v>0.84</v>
      </c>
      <c r="M606" s="36">
        <v>0.83</v>
      </c>
      <c r="N606" s="33">
        <v>0.95</v>
      </c>
      <c r="O606" s="36">
        <v>0.86</v>
      </c>
      <c r="P606" s="33">
        <v>0.87</v>
      </c>
      <c r="Q606" s="33">
        <v>0.83</v>
      </c>
      <c r="R606" s="33">
        <v>0.92</v>
      </c>
      <c r="S606" s="33">
        <v>0.86</v>
      </c>
      <c r="T606" s="33">
        <v>0.86</v>
      </c>
      <c r="U606" s="36">
        <v>0.97</v>
      </c>
      <c r="V606" s="33">
        <v>0.77</v>
      </c>
      <c r="W606" s="36">
        <v>0.98</v>
      </c>
      <c r="X606" s="33">
        <v>0.87</v>
      </c>
      <c r="Y606" s="33">
        <v>0.81</v>
      </c>
      <c r="Z606" s="36">
        <v>0.9</v>
      </c>
      <c r="AA606" s="33">
        <v>0.85</v>
      </c>
      <c r="AB606" s="33">
        <v>0.77</v>
      </c>
      <c r="AC606" s="33">
        <v>0.91</v>
      </c>
      <c r="AD606" s="36">
        <v>0.8</v>
      </c>
      <c r="AE606" s="33">
        <v>0.88</v>
      </c>
      <c r="AF606" s="33">
        <v>0.93</v>
      </c>
      <c r="AG606" s="33">
        <v>0.91</v>
      </c>
      <c r="AH606" s="36">
        <v>0.75</v>
      </c>
      <c r="AI606" s="33">
        <v>0.9</v>
      </c>
      <c r="AJ606" s="33">
        <v>0.91</v>
      </c>
      <c r="AK606" s="36">
        <v>0.92</v>
      </c>
      <c r="AL606" s="33">
        <v>0.89</v>
      </c>
      <c r="AM606" s="33">
        <v>0.9</v>
      </c>
      <c r="AN606" s="33">
        <v>0.91</v>
      </c>
      <c r="AO606" s="36">
        <v>0.81</v>
      </c>
      <c r="AP606" s="33">
        <v>0.92</v>
      </c>
      <c r="AQ606" s="33">
        <v>0.83</v>
      </c>
      <c r="AR606" s="36">
        <v>0.96</v>
      </c>
      <c r="AS606" s="33">
        <v>0.97</v>
      </c>
      <c r="AT606" s="33">
        <v>0.96</v>
      </c>
      <c r="AU606" s="33">
        <v>0.69</v>
      </c>
      <c r="AV606" s="33">
        <v>0.98</v>
      </c>
      <c r="AW606" s="36">
        <v>0.75</v>
      </c>
      <c r="AX606" s="33">
        <v>0.95</v>
      </c>
      <c r="AY606" s="36">
        <v>0.91</v>
      </c>
      <c r="AZ606" s="33">
        <v>0.99</v>
      </c>
      <c r="BA606" s="36">
        <v>0.87</v>
      </c>
      <c r="BB606" s="33">
        <v>0.87</v>
      </c>
      <c r="BC606" s="33">
        <v>0.93</v>
      </c>
      <c r="BD606" s="36">
        <v>0.82</v>
      </c>
      <c r="BE606" s="33">
        <v>0.85</v>
      </c>
      <c r="BF606" s="37">
        <v>0.93</v>
      </c>
    </row>
    <row r="607" spans="1:58" ht="24.95" customHeight="1">
      <c r="A607" s="9" t="s">
        <v>56</v>
      </c>
      <c r="B607" s="15" t="s">
        <v>284</v>
      </c>
      <c r="C607" s="36">
        <v>0.86</v>
      </c>
      <c r="D607" s="36">
        <v>0.96</v>
      </c>
      <c r="E607" s="33">
        <v>0.8</v>
      </c>
      <c r="F607" s="33">
        <v>0.78</v>
      </c>
      <c r="G607" s="36">
        <v>0.84</v>
      </c>
      <c r="H607" s="33">
        <v>0.87</v>
      </c>
      <c r="I607" s="36">
        <v>0.93</v>
      </c>
      <c r="J607" s="33">
        <v>0.91</v>
      </c>
      <c r="K607" s="33">
        <v>0.81</v>
      </c>
      <c r="L607" s="33">
        <v>0.8</v>
      </c>
      <c r="M607" s="36">
        <v>0.81</v>
      </c>
      <c r="N607" s="33">
        <v>0.93</v>
      </c>
      <c r="O607" s="36">
        <v>0.86</v>
      </c>
      <c r="P607" s="33">
        <v>0.86</v>
      </c>
      <c r="Q607" s="33">
        <v>0.85</v>
      </c>
      <c r="R607" s="33">
        <v>0.84</v>
      </c>
      <c r="S607" s="33">
        <v>0.86</v>
      </c>
      <c r="T607" s="33">
        <v>0.85</v>
      </c>
      <c r="U607" s="36">
        <v>0.94</v>
      </c>
      <c r="V607" s="33">
        <v>0.77</v>
      </c>
      <c r="W607" s="36">
        <v>0.9</v>
      </c>
      <c r="X607" s="33">
        <v>0.87</v>
      </c>
      <c r="Y607" s="33">
        <v>0.83</v>
      </c>
      <c r="Z607" s="36">
        <v>0.88</v>
      </c>
      <c r="AA607" s="33">
        <v>0.85</v>
      </c>
      <c r="AB607" s="33">
        <v>0.79</v>
      </c>
      <c r="AC607" s="33">
        <v>0.88</v>
      </c>
      <c r="AD607" s="36">
        <v>0.8</v>
      </c>
      <c r="AE607" s="33">
        <v>0.88</v>
      </c>
      <c r="AF607" s="33">
        <v>0.92</v>
      </c>
      <c r="AG607" s="33">
        <v>0.9</v>
      </c>
      <c r="AH607" s="36">
        <v>0.81</v>
      </c>
      <c r="AI607" s="33">
        <v>0.83</v>
      </c>
      <c r="AJ607" s="33">
        <v>0.9</v>
      </c>
      <c r="AK607" s="36">
        <v>0.92</v>
      </c>
      <c r="AL607" s="33">
        <v>0.87</v>
      </c>
      <c r="AM607" s="33">
        <v>0.9</v>
      </c>
      <c r="AN607" s="33">
        <v>0.91</v>
      </c>
      <c r="AO607" s="36">
        <v>0.79</v>
      </c>
      <c r="AP607" s="33">
        <v>0.91</v>
      </c>
      <c r="AQ607" s="33">
        <v>0.87</v>
      </c>
      <c r="AR607" s="36">
        <v>0.95</v>
      </c>
      <c r="AS607" s="33">
        <v>0.89</v>
      </c>
      <c r="AT607" s="33">
        <v>0.93</v>
      </c>
      <c r="AU607" s="33">
        <v>0.77</v>
      </c>
      <c r="AV607" s="33">
        <v>0.95</v>
      </c>
      <c r="AW607" s="36">
        <v>0.75</v>
      </c>
      <c r="AX607" s="33">
        <v>0.93</v>
      </c>
      <c r="AY607" s="36">
        <v>0.88</v>
      </c>
      <c r="AZ607" s="33">
        <v>0.94</v>
      </c>
      <c r="BA607" s="36">
        <v>0.88</v>
      </c>
      <c r="BB607" s="33">
        <v>0.85</v>
      </c>
      <c r="BC607" s="33">
        <v>0.91</v>
      </c>
      <c r="BD607" s="36">
        <v>0.82</v>
      </c>
      <c r="BE607" s="33">
        <v>0.82</v>
      </c>
      <c r="BF607" s="37">
        <v>0.93</v>
      </c>
    </row>
    <row r="608" spans="1:58" ht="24.95" customHeight="1">
      <c r="A608" s="9" t="s">
        <v>56</v>
      </c>
      <c r="B608" s="15" t="s">
        <v>285</v>
      </c>
      <c r="C608" s="39">
        <v>0.84</v>
      </c>
      <c r="D608" s="39">
        <v>0.92</v>
      </c>
      <c r="E608" s="35">
        <v>0.84</v>
      </c>
      <c r="F608" s="35">
        <v>0.77</v>
      </c>
      <c r="G608" s="39">
        <v>0.83</v>
      </c>
      <c r="H608" s="35">
        <v>0.85</v>
      </c>
      <c r="I608" s="39">
        <v>0.96</v>
      </c>
      <c r="J608" s="35">
        <v>0.88</v>
      </c>
      <c r="K608" s="35">
        <v>0.87</v>
      </c>
      <c r="L608" s="35">
        <v>0.7</v>
      </c>
      <c r="M608" s="39">
        <v>0.79</v>
      </c>
      <c r="N608" s="35">
        <v>0.97</v>
      </c>
      <c r="O608" s="39">
        <v>0.91</v>
      </c>
      <c r="P608" s="35">
        <v>0.83</v>
      </c>
      <c r="Q608" s="35">
        <v>0.82</v>
      </c>
      <c r="R608" s="35">
        <v>0.77</v>
      </c>
      <c r="S608" s="35">
        <v>0.87</v>
      </c>
      <c r="T608" s="35">
        <v>0.8</v>
      </c>
      <c r="U608" s="39">
        <v>0.93</v>
      </c>
      <c r="V608" s="35">
        <v>0.75</v>
      </c>
      <c r="W608" s="39">
        <v>0.91</v>
      </c>
      <c r="X608" s="35">
        <v>0.86</v>
      </c>
      <c r="Y608" s="35">
        <v>0.79</v>
      </c>
      <c r="Z608" s="39">
        <v>0.89</v>
      </c>
      <c r="AA608" s="35">
        <v>0.94</v>
      </c>
      <c r="AB608" s="35">
        <v>0.76</v>
      </c>
      <c r="AC608" s="35">
        <v>0.67</v>
      </c>
      <c r="AD608" s="39">
        <v>0.77</v>
      </c>
      <c r="AE608" s="35">
        <v>0.82</v>
      </c>
      <c r="AF608" s="35">
        <v>0.95</v>
      </c>
      <c r="AG608" s="35">
        <v>0.89</v>
      </c>
      <c r="AH608" s="39">
        <v>0.78</v>
      </c>
      <c r="AI608" s="35">
        <v>0.81</v>
      </c>
      <c r="AJ608" s="35">
        <v>0.91</v>
      </c>
      <c r="AK608" s="39">
        <v>0.92</v>
      </c>
      <c r="AL608" s="35">
        <v>0.78</v>
      </c>
      <c r="AM608" s="35">
        <v>0.92</v>
      </c>
      <c r="AN608" s="35">
        <v>0.89</v>
      </c>
      <c r="AO608" s="39">
        <v>0.69</v>
      </c>
      <c r="AP608" s="35">
        <v>0.94</v>
      </c>
      <c r="AQ608" s="35">
        <v>0.84</v>
      </c>
      <c r="AR608" s="39">
        <v>0.93</v>
      </c>
      <c r="AS608" s="35">
        <v>0.87</v>
      </c>
      <c r="AT608" s="35">
        <v>0.91</v>
      </c>
      <c r="AU608" s="35">
        <v>0.77</v>
      </c>
      <c r="AV608" s="35">
        <v>0.96</v>
      </c>
      <c r="AW608" s="39">
        <v>0.77</v>
      </c>
      <c r="AX608" s="35">
        <v>0.89</v>
      </c>
      <c r="AY608" s="39">
        <v>0.87</v>
      </c>
      <c r="AZ608" s="35">
        <v>0.94</v>
      </c>
      <c r="BA608" s="39">
        <v>0.85</v>
      </c>
      <c r="BB608" s="35">
        <v>0.84</v>
      </c>
      <c r="BC608" s="35">
        <v>1</v>
      </c>
      <c r="BD608" s="39">
        <v>0.76</v>
      </c>
      <c r="BE608" s="35">
        <v>0.82</v>
      </c>
      <c r="BF608" s="38">
        <v>0.91</v>
      </c>
    </row>
    <row r="610" spans="1:58" ht="24.95" customHeight="1">
      <c r="A610" s="1"/>
      <c r="B610" s="1" t="s">
        <v>57</v>
      </c>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row>
    <row r="611" spans="1:58" ht="24.9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row>
    <row r="612" spans="1:58" ht="24.95" customHeight="1">
      <c r="A612" s="2" t="s">
        <v>75</v>
      </c>
      <c r="B612" s="3"/>
      <c r="C612" s="69" t="s">
        <v>74</v>
      </c>
      <c r="D612" s="66" t="s">
        <v>76</v>
      </c>
      <c r="E612" s="68"/>
      <c r="F612" s="67"/>
      <c r="G612" s="66" t="s">
        <v>77</v>
      </c>
      <c r="H612" s="67"/>
      <c r="I612" s="66" t="s">
        <v>78</v>
      </c>
      <c r="J612" s="68"/>
      <c r="K612" s="68"/>
      <c r="L612" s="67"/>
      <c r="M612" s="66" t="s">
        <v>79</v>
      </c>
      <c r="N612" s="67"/>
      <c r="O612" s="66" t="s">
        <v>80</v>
      </c>
      <c r="P612" s="68"/>
      <c r="Q612" s="68"/>
      <c r="R612" s="68"/>
      <c r="S612" s="68"/>
      <c r="T612" s="67"/>
      <c r="U612" s="66" t="s">
        <v>81</v>
      </c>
      <c r="V612" s="67"/>
      <c r="W612" s="66" t="s">
        <v>82</v>
      </c>
      <c r="X612" s="68"/>
      <c r="Y612" s="67"/>
      <c r="Z612" s="66" t="s">
        <v>83</v>
      </c>
      <c r="AA612" s="68"/>
      <c r="AB612" s="68"/>
      <c r="AC612" s="67"/>
      <c r="AD612" s="66" t="s">
        <v>84</v>
      </c>
      <c r="AE612" s="68"/>
      <c r="AF612" s="68"/>
      <c r="AG612" s="67"/>
      <c r="AH612" s="66" t="s">
        <v>85</v>
      </c>
      <c r="AI612" s="68"/>
      <c r="AJ612" s="67"/>
      <c r="AK612" s="66" t="s">
        <v>86</v>
      </c>
      <c r="AL612" s="68"/>
      <c r="AM612" s="68"/>
      <c r="AN612" s="67"/>
      <c r="AO612" s="66" t="s">
        <v>87</v>
      </c>
      <c r="AP612" s="68"/>
      <c r="AQ612" s="67"/>
      <c r="AR612" s="66" t="s">
        <v>88</v>
      </c>
      <c r="AS612" s="68"/>
      <c r="AT612" s="68"/>
      <c r="AU612" s="67"/>
      <c r="AV612" s="65" t="s">
        <v>89</v>
      </c>
      <c r="AW612" s="66" t="s">
        <v>90</v>
      </c>
      <c r="AX612" s="67"/>
      <c r="AY612" s="66" t="s">
        <v>91</v>
      </c>
      <c r="AZ612" s="67"/>
      <c r="BA612" s="66" t="s">
        <v>92</v>
      </c>
      <c r="BB612" s="68"/>
      <c r="BC612" s="67"/>
      <c r="BD612" s="66" t="s">
        <v>93</v>
      </c>
      <c r="BE612" s="68"/>
      <c r="BF612" s="67"/>
    </row>
    <row r="613" spans="1:58" ht="24.95" customHeight="1">
      <c r="A613" s="5"/>
      <c r="B613" s="4"/>
      <c r="C613" s="11" t="s">
        <v>94</v>
      </c>
      <c r="D613" s="11" t="s">
        <v>95</v>
      </c>
      <c r="E613" s="10" t="s">
        <v>96</v>
      </c>
      <c r="F613" s="10" t="s">
        <v>97</v>
      </c>
      <c r="G613" s="11" t="s">
        <v>98</v>
      </c>
      <c r="H613" s="10" t="s">
        <v>99</v>
      </c>
      <c r="I613" s="11" t="s">
        <v>100</v>
      </c>
      <c r="J613" s="10" t="s">
        <v>101</v>
      </c>
      <c r="K613" s="10" t="s">
        <v>102</v>
      </c>
      <c r="L613" s="10" t="s">
        <v>103</v>
      </c>
      <c r="M613" s="11" t="s">
        <v>104</v>
      </c>
      <c r="N613" s="10" t="s">
        <v>105</v>
      </c>
      <c r="O613" s="11" t="s">
        <v>106</v>
      </c>
      <c r="P613" s="10" t="s">
        <v>107</v>
      </c>
      <c r="Q613" s="10" t="s">
        <v>108</v>
      </c>
      <c r="R613" s="10" t="s">
        <v>109</v>
      </c>
      <c r="S613" s="10" t="s">
        <v>110</v>
      </c>
      <c r="T613" s="10" t="s">
        <v>111</v>
      </c>
      <c r="U613" s="11" t="s">
        <v>112</v>
      </c>
      <c r="V613" s="10" t="s">
        <v>113</v>
      </c>
      <c r="W613" s="11" t="s">
        <v>114</v>
      </c>
      <c r="X613" s="10" t="s">
        <v>115</v>
      </c>
      <c r="Y613" s="10" t="s">
        <v>116</v>
      </c>
      <c r="Z613" s="11" t="s">
        <v>117</v>
      </c>
      <c r="AA613" s="10" t="s">
        <v>118</v>
      </c>
      <c r="AB613" s="10" t="s">
        <v>119</v>
      </c>
      <c r="AC613" s="10" t="s">
        <v>120</v>
      </c>
      <c r="AD613" s="11" t="s">
        <v>121</v>
      </c>
      <c r="AE613" s="10" t="s">
        <v>122</v>
      </c>
      <c r="AF613" s="10" t="s">
        <v>123</v>
      </c>
      <c r="AG613" s="10" t="s">
        <v>124</v>
      </c>
      <c r="AH613" s="11" t="s">
        <v>125</v>
      </c>
      <c r="AI613" s="10" t="s">
        <v>126</v>
      </c>
      <c r="AJ613" s="10" t="s">
        <v>127</v>
      </c>
      <c r="AK613" s="11" t="s">
        <v>128</v>
      </c>
      <c r="AL613" s="10" t="s">
        <v>129</v>
      </c>
      <c r="AM613" s="10" t="s">
        <v>130</v>
      </c>
      <c r="AN613" s="10" t="s">
        <v>131</v>
      </c>
      <c r="AO613" s="11" t="s">
        <v>132</v>
      </c>
      <c r="AP613" s="10" t="s">
        <v>133</v>
      </c>
      <c r="AQ613" s="10" t="s">
        <v>134</v>
      </c>
      <c r="AR613" s="11" t="s">
        <v>135</v>
      </c>
      <c r="AS613" s="10" t="s">
        <v>136</v>
      </c>
      <c r="AT613" s="10" t="s">
        <v>137</v>
      </c>
      <c r="AU613" s="10" t="s">
        <v>138</v>
      </c>
      <c r="AV613" s="10" t="s">
        <v>139</v>
      </c>
      <c r="AW613" s="11" t="s">
        <v>140</v>
      </c>
      <c r="AX613" s="10" t="s">
        <v>141</v>
      </c>
      <c r="AY613" s="11" t="s">
        <v>142</v>
      </c>
      <c r="AZ613" s="10" t="s">
        <v>143</v>
      </c>
      <c r="BA613" s="11" t="s">
        <v>144</v>
      </c>
      <c r="BB613" s="10" t="s">
        <v>145</v>
      </c>
      <c r="BC613" s="10" t="s">
        <v>146</v>
      </c>
      <c r="BD613" s="11" t="s">
        <v>147</v>
      </c>
      <c r="BE613" s="10" t="s">
        <v>148</v>
      </c>
      <c r="BF613" s="12" t="s">
        <v>149</v>
      </c>
    </row>
    <row r="614" spans="1:58" ht="24.95" customHeight="1">
      <c r="A614" s="9" t="s">
        <v>59</v>
      </c>
      <c r="B614" s="15" t="s">
        <v>283</v>
      </c>
      <c r="C614" s="27">
        <v>75</v>
      </c>
      <c r="D614" s="27">
        <v>99</v>
      </c>
      <c r="E614" s="24">
        <v>62</v>
      </c>
      <c r="F614" s="24">
        <v>60</v>
      </c>
      <c r="G614" s="27">
        <v>71</v>
      </c>
      <c r="H614" s="24">
        <v>79</v>
      </c>
      <c r="I614" s="27">
        <v>84</v>
      </c>
      <c r="J614" s="24">
        <v>76</v>
      </c>
      <c r="K614" s="24">
        <v>75</v>
      </c>
      <c r="L614" s="24">
        <v>69</v>
      </c>
      <c r="M614" s="27">
        <v>68</v>
      </c>
      <c r="N614" s="24">
        <v>90</v>
      </c>
      <c r="O614" s="27">
        <v>73</v>
      </c>
      <c r="P614" s="24">
        <v>75</v>
      </c>
      <c r="Q614" s="24">
        <v>70</v>
      </c>
      <c r="R614" s="24">
        <v>87</v>
      </c>
      <c r="S614" s="24">
        <v>74</v>
      </c>
      <c r="T614" s="24">
        <v>77</v>
      </c>
      <c r="U614" s="27">
        <v>95</v>
      </c>
      <c r="V614" s="24">
        <v>56</v>
      </c>
      <c r="W614" s="27">
        <v>96</v>
      </c>
      <c r="X614" s="24">
        <v>79</v>
      </c>
      <c r="Y614" s="24">
        <v>63</v>
      </c>
      <c r="Z614" s="27">
        <v>84</v>
      </c>
      <c r="AA614" s="24">
        <v>71</v>
      </c>
      <c r="AB614" s="24">
        <v>54</v>
      </c>
      <c r="AC614" s="24">
        <v>83</v>
      </c>
      <c r="AD614" s="27">
        <v>64</v>
      </c>
      <c r="AE614" s="24">
        <v>78</v>
      </c>
      <c r="AF614" s="24">
        <v>86</v>
      </c>
      <c r="AG614" s="24">
        <v>83</v>
      </c>
      <c r="AH614" s="27">
        <v>55</v>
      </c>
      <c r="AI614" s="24">
        <v>82</v>
      </c>
      <c r="AJ614" s="24">
        <v>83</v>
      </c>
      <c r="AK614" s="27">
        <v>86</v>
      </c>
      <c r="AL614" s="24">
        <v>80</v>
      </c>
      <c r="AM614" s="24">
        <v>80</v>
      </c>
      <c r="AN614" s="24">
        <v>83</v>
      </c>
      <c r="AO614" s="27">
        <v>64</v>
      </c>
      <c r="AP614" s="24">
        <v>86</v>
      </c>
      <c r="AQ614" s="24">
        <v>68</v>
      </c>
      <c r="AR614" s="27">
        <v>93</v>
      </c>
      <c r="AS614" s="24">
        <v>93</v>
      </c>
      <c r="AT614" s="24">
        <v>93</v>
      </c>
      <c r="AU614" s="24">
        <v>44</v>
      </c>
      <c r="AV614" s="24">
        <v>97</v>
      </c>
      <c r="AW614" s="27">
        <v>54</v>
      </c>
      <c r="AX614" s="24">
        <v>91</v>
      </c>
      <c r="AY614" s="27">
        <v>83</v>
      </c>
      <c r="AZ614" s="24">
        <v>98</v>
      </c>
      <c r="BA614" s="27">
        <v>75</v>
      </c>
      <c r="BB614" s="24">
        <v>76</v>
      </c>
      <c r="BC614" s="24">
        <v>85</v>
      </c>
      <c r="BD614" s="27">
        <v>64</v>
      </c>
      <c r="BE614" s="24">
        <v>75</v>
      </c>
      <c r="BF614" s="28">
        <v>87</v>
      </c>
    </row>
    <row r="615" spans="1:58" ht="24.95" customHeight="1">
      <c r="A615" s="9" t="s">
        <v>58</v>
      </c>
      <c r="B615" s="15" t="s">
        <v>284</v>
      </c>
      <c r="C615" s="27">
        <v>73</v>
      </c>
      <c r="D615" s="27">
        <v>92</v>
      </c>
      <c r="E615" s="24">
        <v>62</v>
      </c>
      <c r="F615" s="24">
        <v>58</v>
      </c>
      <c r="G615" s="27">
        <v>70</v>
      </c>
      <c r="H615" s="24">
        <v>75</v>
      </c>
      <c r="I615" s="27">
        <v>86</v>
      </c>
      <c r="J615" s="24">
        <v>84</v>
      </c>
      <c r="K615" s="24">
        <v>64</v>
      </c>
      <c r="L615" s="24">
        <v>61</v>
      </c>
      <c r="M615" s="27">
        <v>64</v>
      </c>
      <c r="N615" s="24">
        <v>87</v>
      </c>
      <c r="O615" s="27">
        <v>74</v>
      </c>
      <c r="P615" s="24">
        <v>74</v>
      </c>
      <c r="Q615" s="24">
        <v>71</v>
      </c>
      <c r="R615" s="24">
        <v>70</v>
      </c>
      <c r="S615" s="24">
        <v>74</v>
      </c>
      <c r="T615" s="24">
        <v>71</v>
      </c>
      <c r="U615" s="27">
        <v>89</v>
      </c>
      <c r="V615" s="24">
        <v>55</v>
      </c>
      <c r="W615" s="27">
        <v>79</v>
      </c>
      <c r="X615" s="24">
        <v>76</v>
      </c>
      <c r="Y615" s="24">
        <v>66</v>
      </c>
      <c r="Z615" s="27">
        <v>78</v>
      </c>
      <c r="AA615" s="24">
        <v>70</v>
      </c>
      <c r="AB615" s="24">
        <v>60</v>
      </c>
      <c r="AC615" s="24">
        <v>77</v>
      </c>
      <c r="AD615" s="27">
        <v>61</v>
      </c>
      <c r="AE615" s="24">
        <v>77</v>
      </c>
      <c r="AF615" s="24">
        <v>83</v>
      </c>
      <c r="AG615" s="24">
        <v>80</v>
      </c>
      <c r="AH615" s="27">
        <v>62</v>
      </c>
      <c r="AI615" s="24">
        <v>68</v>
      </c>
      <c r="AJ615" s="24">
        <v>81</v>
      </c>
      <c r="AK615" s="27">
        <v>84</v>
      </c>
      <c r="AL615" s="24">
        <v>76</v>
      </c>
      <c r="AM615" s="24">
        <v>79</v>
      </c>
      <c r="AN615" s="24">
        <v>83</v>
      </c>
      <c r="AO615" s="27">
        <v>57</v>
      </c>
      <c r="AP615" s="24">
        <v>82</v>
      </c>
      <c r="AQ615" s="24">
        <v>74</v>
      </c>
      <c r="AR615" s="27">
        <v>91</v>
      </c>
      <c r="AS615" s="24">
        <v>78</v>
      </c>
      <c r="AT615" s="24">
        <v>87</v>
      </c>
      <c r="AU615" s="24">
        <v>56</v>
      </c>
      <c r="AV615" s="24">
        <v>91</v>
      </c>
      <c r="AW615" s="27">
        <v>52</v>
      </c>
      <c r="AX615" s="24">
        <v>86</v>
      </c>
      <c r="AY615" s="27">
        <v>77</v>
      </c>
      <c r="AZ615" s="24">
        <v>88</v>
      </c>
      <c r="BA615" s="27">
        <v>76</v>
      </c>
      <c r="BB615" s="24">
        <v>71</v>
      </c>
      <c r="BC615" s="24">
        <v>82</v>
      </c>
      <c r="BD615" s="27">
        <v>65</v>
      </c>
      <c r="BE615" s="24">
        <v>65</v>
      </c>
      <c r="BF615" s="28">
        <v>85</v>
      </c>
    </row>
    <row r="616" spans="1:58" ht="24.95" customHeight="1">
      <c r="A616" s="9" t="s">
        <v>60</v>
      </c>
      <c r="B616" s="15" t="s">
        <v>285</v>
      </c>
      <c r="C616" s="30">
        <v>70</v>
      </c>
      <c r="D616" s="30">
        <v>86</v>
      </c>
      <c r="E616" s="26">
        <v>70</v>
      </c>
      <c r="F616" s="26">
        <v>55</v>
      </c>
      <c r="G616" s="30">
        <v>69</v>
      </c>
      <c r="H616" s="26">
        <v>71</v>
      </c>
      <c r="I616" s="30">
        <v>93</v>
      </c>
      <c r="J616" s="26">
        <v>77</v>
      </c>
      <c r="K616" s="26">
        <v>75</v>
      </c>
      <c r="L616" s="26">
        <v>42</v>
      </c>
      <c r="M616" s="30">
        <v>60</v>
      </c>
      <c r="N616" s="26">
        <v>94</v>
      </c>
      <c r="O616" s="30">
        <v>84</v>
      </c>
      <c r="P616" s="26">
        <v>70</v>
      </c>
      <c r="Q616" s="26">
        <v>66</v>
      </c>
      <c r="R616" s="26">
        <v>55</v>
      </c>
      <c r="S616" s="26">
        <v>76</v>
      </c>
      <c r="T616" s="26">
        <v>61</v>
      </c>
      <c r="U616" s="30">
        <v>87</v>
      </c>
      <c r="V616" s="26">
        <v>52</v>
      </c>
      <c r="W616" s="30">
        <v>81</v>
      </c>
      <c r="X616" s="26">
        <v>77</v>
      </c>
      <c r="Y616" s="26">
        <v>59</v>
      </c>
      <c r="Z616" s="30">
        <v>80</v>
      </c>
      <c r="AA616" s="26">
        <v>88</v>
      </c>
      <c r="AB616" s="26">
        <v>54</v>
      </c>
      <c r="AC616" s="26">
        <v>36</v>
      </c>
      <c r="AD616" s="30">
        <v>55</v>
      </c>
      <c r="AE616" s="26">
        <v>66</v>
      </c>
      <c r="AF616" s="26">
        <v>91</v>
      </c>
      <c r="AG616" s="26">
        <v>80</v>
      </c>
      <c r="AH616" s="30">
        <v>59</v>
      </c>
      <c r="AI616" s="26">
        <v>64</v>
      </c>
      <c r="AJ616" s="26">
        <v>84</v>
      </c>
      <c r="AK616" s="30">
        <v>86</v>
      </c>
      <c r="AL616" s="26">
        <v>58</v>
      </c>
      <c r="AM616" s="26">
        <v>86</v>
      </c>
      <c r="AN616" s="26">
        <v>80</v>
      </c>
      <c r="AO616" s="30">
        <v>42</v>
      </c>
      <c r="AP616" s="26">
        <v>89</v>
      </c>
      <c r="AQ616" s="26">
        <v>69</v>
      </c>
      <c r="AR616" s="30">
        <v>87</v>
      </c>
      <c r="AS616" s="26">
        <v>74</v>
      </c>
      <c r="AT616" s="26">
        <v>83</v>
      </c>
      <c r="AU616" s="26">
        <v>57</v>
      </c>
      <c r="AV616" s="26">
        <v>93</v>
      </c>
      <c r="AW616" s="30">
        <v>56</v>
      </c>
      <c r="AX616" s="26">
        <v>80</v>
      </c>
      <c r="AY616" s="30">
        <v>74</v>
      </c>
      <c r="AZ616" s="26">
        <v>87</v>
      </c>
      <c r="BA616" s="30">
        <v>74</v>
      </c>
      <c r="BB616" s="26">
        <v>68</v>
      </c>
      <c r="BC616" s="26">
        <v>100</v>
      </c>
      <c r="BD616" s="30">
        <v>52</v>
      </c>
      <c r="BE616" s="26">
        <v>67</v>
      </c>
      <c r="BF616" s="29">
        <v>82</v>
      </c>
    </row>
    <row r="618" spans="1:58" ht="24.95" customHeight="1">
      <c r="A618" s="1"/>
      <c r="B618" s="1" t="s">
        <v>58</v>
      </c>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row>
    <row r="619" spans="1:58" ht="24.9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row>
    <row r="620" spans="1:58" ht="24.95" customHeight="1">
      <c r="A620" s="2" t="s">
        <v>75</v>
      </c>
      <c r="B620" s="3"/>
      <c r="C620" s="69" t="s">
        <v>74</v>
      </c>
      <c r="D620" s="66" t="s">
        <v>76</v>
      </c>
      <c r="E620" s="68"/>
      <c r="F620" s="67"/>
      <c r="G620" s="66" t="s">
        <v>77</v>
      </c>
      <c r="H620" s="67"/>
      <c r="I620" s="66" t="s">
        <v>78</v>
      </c>
      <c r="J620" s="68"/>
      <c r="K620" s="68"/>
      <c r="L620" s="67"/>
      <c r="M620" s="66" t="s">
        <v>79</v>
      </c>
      <c r="N620" s="67"/>
      <c r="O620" s="66" t="s">
        <v>80</v>
      </c>
      <c r="P620" s="68"/>
      <c r="Q620" s="68"/>
      <c r="R620" s="68"/>
      <c r="S620" s="68"/>
      <c r="T620" s="67"/>
      <c r="U620" s="66" t="s">
        <v>81</v>
      </c>
      <c r="V620" s="67"/>
      <c r="W620" s="66" t="s">
        <v>82</v>
      </c>
      <c r="X620" s="68"/>
      <c r="Y620" s="67"/>
      <c r="Z620" s="66" t="s">
        <v>83</v>
      </c>
      <c r="AA620" s="68"/>
      <c r="AB620" s="68"/>
      <c r="AC620" s="67"/>
      <c r="AD620" s="66" t="s">
        <v>84</v>
      </c>
      <c r="AE620" s="68"/>
      <c r="AF620" s="68"/>
      <c r="AG620" s="67"/>
      <c r="AH620" s="66" t="s">
        <v>85</v>
      </c>
      <c r="AI620" s="68"/>
      <c r="AJ620" s="67"/>
      <c r="AK620" s="66" t="s">
        <v>86</v>
      </c>
      <c r="AL620" s="68"/>
      <c r="AM620" s="68"/>
      <c r="AN620" s="67"/>
      <c r="AO620" s="66" t="s">
        <v>87</v>
      </c>
      <c r="AP620" s="68"/>
      <c r="AQ620" s="67"/>
      <c r="AR620" s="66" t="s">
        <v>88</v>
      </c>
      <c r="AS620" s="68"/>
      <c r="AT620" s="68"/>
      <c r="AU620" s="67"/>
      <c r="AV620" s="65" t="s">
        <v>89</v>
      </c>
      <c r="AW620" s="66" t="s">
        <v>90</v>
      </c>
      <c r="AX620" s="67"/>
      <c r="AY620" s="66" t="s">
        <v>91</v>
      </c>
      <c r="AZ620" s="67"/>
      <c r="BA620" s="66" t="s">
        <v>92</v>
      </c>
      <c r="BB620" s="68"/>
      <c r="BC620" s="67"/>
      <c r="BD620" s="66" t="s">
        <v>93</v>
      </c>
      <c r="BE620" s="68"/>
      <c r="BF620" s="67"/>
    </row>
    <row r="621" spans="1:58" ht="24.95" customHeight="1">
      <c r="A621" s="5"/>
      <c r="B621" s="4"/>
      <c r="C621" s="11" t="s">
        <v>94</v>
      </c>
      <c r="D621" s="11" t="s">
        <v>95</v>
      </c>
      <c r="E621" s="10" t="s">
        <v>96</v>
      </c>
      <c r="F621" s="10" t="s">
        <v>97</v>
      </c>
      <c r="G621" s="11" t="s">
        <v>98</v>
      </c>
      <c r="H621" s="10" t="s">
        <v>99</v>
      </c>
      <c r="I621" s="11" t="s">
        <v>100</v>
      </c>
      <c r="J621" s="10" t="s">
        <v>101</v>
      </c>
      <c r="K621" s="10" t="s">
        <v>102</v>
      </c>
      <c r="L621" s="10" t="s">
        <v>103</v>
      </c>
      <c r="M621" s="11" t="s">
        <v>104</v>
      </c>
      <c r="N621" s="10" t="s">
        <v>105</v>
      </c>
      <c r="O621" s="11" t="s">
        <v>106</v>
      </c>
      <c r="P621" s="10" t="s">
        <v>107</v>
      </c>
      <c r="Q621" s="10" t="s">
        <v>108</v>
      </c>
      <c r="R621" s="10" t="s">
        <v>109</v>
      </c>
      <c r="S621" s="10" t="s">
        <v>110</v>
      </c>
      <c r="T621" s="10" t="s">
        <v>111</v>
      </c>
      <c r="U621" s="11" t="s">
        <v>112</v>
      </c>
      <c r="V621" s="10" t="s">
        <v>113</v>
      </c>
      <c r="W621" s="11" t="s">
        <v>114</v>
      </c>
      <c r="X621" s="10" t="s">
        <v>115</v>
      </c>
      <c r="Y621" s="10" t="s">
        <v>116</v>
      </c>
      <c r="Z621" s="11" t="s">
        <v>117</v>
      </c>
      <c r="AA621" s="10" t="s">
        <v>118</v>
      </c>
      <c r="AB621" s="10" t="s">
        <v>119</v>
      </c>
      <c r="AC621" s="10" t="s">
        <v>120</v>
      </c>
      <c r="AD621" s="11" t="s">
        <v>121</v>
      </c>
      <c r="AE621" s="10" t="s">
        <v>122</v>
      </c>
      <c r="AF621" s="10" t="s">
        <v>123</v>
      </c>
      <c r="AG621" s="10" t="s">
        <v>124</v>
      </c>
      <c r="AH621" s="11" t="s">
        <v>125</v>
      </c>
      <c r="AI621" s="10" t="s">
        <v>126</v>
      </c>
      <c r="AJ621" s="10" t="s">
        <v>127</v>
      </c>
      <c r="AK621" s="11" t="s">
        <v>128</v>
      </c>
      <c r="AL621" s="10" t="s">
        <v>129</v>
      </c>
      <c r="AM621" s="10" t="s">
        <v>130</v>
      </c>
      <c r="AN621" s="10" t="s">
        <v>131</v>
      </c>
      <c r="AO621" s="11" t="s">
        <v>132</v>
      </c>
      <c r="AP621" s="10" t="s">
        <v>133</v>
      </c>
      <c r="AQ621" s="10" t="s">
        <v>134</v>
      </c>
      <c r="AR621" s="11" t="s">
        <v>135</v>
      </c>
      <c r="AS621" s="10" t="s">
        <v>136</v>
      </c>
      <c r="AT621" s="10" t="s">
        <v>137</v>
      </c>
      <c r="AU621" s="10" t="s">
        <v>138</v>
      </c>
      <c r="AV621" s="10" t="s">
        <v>139</v>
      </c>
      <c r="AW621" s="11" t="s">
        <v>140</v>
      </c>
      <c r="AX621" s="10" t="s">
        <v>141</v>
      </c>
      <c r="AY621" s="11" t="s">
        <v>142</v>
      </c>
      <c r="AZ621" s="10" t="s">
        <v>143</v>
      </c>
      <c r="BA621" s="11" t="s">
        <v>144</v>
      </c>
      <c r="BB621" s="10" t="s">
        <v>145</v>
      </c>
      <c r="BC621" s="10" t="s">
        <v>146</v>
      </c>
      <c r="BD621" s="11" t="s">
        <v>147</v>
      </c>
      <c r="BE621" s="10" t="s">
        <v>148</v>
      </c>
      <c r="BF621" s="12" t="s">
        <v>149</v>
      </c>
    </row>
    <row r="622" spans="1:58" ht="24.95" customHeight="1">
      <c r="A622" s="7" t="s">
        <v>58</v>
      </c>
      <c r="B622" s="15" t="s">
        <v>150</v>
      </c>
      <c r="C622" s="17">
        <v>602</v>
      </c>
      <c r="D622" s="17">
        <v>217</v>
      </c>
      <c r="E622" s="16">
        <v>131</v>
      </c>
      <c r="F622" s="16">
        <v>229</v>
      </c>
      <c r="G622" s="17">
        <v>271</v>
      </c>
      <c r="H622" s="16">
        <v>326</v>
      </c>
      <c r="I622" s="17">
        <v>119</v>
      </c>
      <c r="J622" s="16">
        <v>158</v>
      </c>
      <c r="K622" s="16">
        <v>157</v>
      </c>
      <c r="L622" s="16">
        <v>168</v>
      </c>
      <c r="M622" s="17">
        <v>361</v>
      </c>
      <c r="N622" s="16">
        <v>186</v>
      </c>
      <c r="O622" s="17">
        <v>163</v>
      </c>
      <c r="P622" s="16">
        <v>187</v>
      </c>
      <c r="Q622" s="16">
        <v>150</v>
      </c>
      <c r="R622" s="16">
        <v>99</v>
      </c>
      <c r="S622" s="16">
        <v>349</v>
      </c>
      <c r="T622" s="16">
        <v>250</v>
      </c>
      <c r="U622" s="17">
        <v>258</v>
      </c>
      <c r="V622" s="16">
        <v>265</v>
      </c>
      <c r="W622" s="17">
        <v>151</v>
      </c>
      <c r="X622" s="16">
        <v>183</v>
      </c>
      <c r="Y622" s="16">
        <v>268</v>
      </c>
      <c r="Z622" s="17">
        <v>286</v>
      </c>
      <c r="AA622" s="16">
        <v>102</v>
      </c>
      <c r="AB622" s="16">
        <v>125</v>
      </c>
      <c r="AC622" s="16">
        <v>90</v>
      </c>
      <c r="AD622" s="17">
        <v>239</v>
      </c>
      <c r="AE622" s="16">
        <v>160</v>
      </c>
      <c r="AF622" s="16">
        <v>194</v>
      </c>
      <c r="AG622" s="16">
        <v>353</v>
      </c>
      <c r="AH622" s="17">
        <v>171</v>
      </c>
      <c r="AI622" s="16">
        <v>161</v>
      </c>
      <c r="AJ622" s="16">
        <v>256</v>
      </c>
      <c r="AK622" s="17">
        <v>423</v>
      </c>
      <c r="AL622" s="16">
        <v>177</v>
      </c>
      <c r="AM622" s="16">
        <v>235</v>
      </c>
      <c r="AN622" s="16">
        <v>385</v>
      </c>
      <c r="AO622" s="17">
        <v>102</v>
      </c>
      <c r="AP622" s="16">
        <v>190</v>
      </c>
      <c r="AQ622" s="16">
        <v>258</v>
      </c>
      <c r="AR622" s="17">
        <v>253</v>
      </c>
      <c r="AS622" s="16">
        <v>126</v>
      </c>
      <c r="AT622" s="16">
        <v>379</v>
      </c>
      <c r="AU622" s="16">
        <v>179</v>
      </c>
      <c r="AV622" s="16">
        <v>270</v>
      </c>
      <c r="AW622" s="17">
        <v>220</v>
      </c>
      <c r="AX622" s="16">
        <v>316</v>
      </c>
      <c r="AY622" s="17">
        <v>495</v>
      </c>
      <c r="AZ622" s="16">
        <v>177</v>
      </c>
      <c r="BA622" s="17">
        <v>144</v>
      </c>
      <c r="BB622" s="16">
        <v>451</v>
      </c>
      <c r="BC622" s="16">
        <v>48</v>
      </c>
      <c r="BD622" s="17">
        <v>138</v>
      </c>
      <c r="BE622" s="16">
        <v>211</v>
      </c>
      <c r="BF622" s="18">
        <v>235</v>
      </c>
    </row>
    <row r="623" spans="1:58" ht="24.95" customHeight="1">
      <c r="A623" s="6"/>
      <c r="B623" s="15"/>
      <c r="C623" s="23"/>
      <c r="D623" s="23"/>
      <c r="E623" s="22"/>
      <c r="F623" s="22"/>
      <c r="G623" s="23"/>
      <c r="H623" s="22"/>
      <c r="I623" s="23"/>
      <c r="J623" s="22"/>
      <c r="K623" s="22"/>
      <c r="L623" s="22"/>
      <c r="M623" s="23"/>
      <c r="N623" s="22"/>
      <c r="O623" s="23"/>
      <c r="P623" s="22"/>
      <c r="Q623" s="22"/>
      <c r="R623" s="22"/>
      <c r="S623" s="22"/>
      <c r="T623" s="22"/>
      <c r="U623" s="23"/>
      <c r="V623" s="22"/>
      <c r="W623" s="23"/>
      <c r="X623" s="22"/>
      <c r="Y623" s="22"/>
      <c r="Z623" s="23"/>
      <c r="AA623" s="22"/>
      <c r="AB623" s="22"/>
      <c r="AC623" s="22"/>
      <c r="AD623" s="23"/>
      <c r="AE623" s="22"/>
      <c r="AF623" s="22"/>
      <c r="AG623" s="22"/>
      <c r="AH623" s="23"/>
      <c r="AI623" s="22"/>
      <c r="AJ623" s="22"/>
      <c r="AK623" s="23"/>
      <c r="AL623" s="22"/>
      <c r="AM623" s="22"/>
      <c r="AN623" s="22"/>
      <c r="AO623" s="23"/>
      <c r="AP623" s="22"/>
      <c r="AQ623" s="22"/>
      <c r="AR623" s="23"/>
      <c r="AS623" s="22"/>
      <c r="AT623" s="22"/>
      <c r="AU623" s="22"/>
      <c r="AV623" s="22"/>
      <c r="AW623" s="23"/>
      <c r="AX623" s="22"/>
      <c r="AY623" s="23"/>
      <c r="AZ623" s="22"/>
      <c r="BA623" s="23"/>
      <c r="BB623" s="22"/>
      <c r="BC623" s="22"/>
      <c r="BD623" s="23"/>
      <c r="BE623" s="22"/>
      <c r="BF623" s="25"/>
    </row>
    <row r="624" spans="1:58" ht="24.95" customHeight="1">
      <c r="A624" s="6"/>
      <c r="B624" s="15" t="s">
        <v>286</v>
      </c>
      <c r="C624" s="49">
        <v>0.86</v>
      </c>
      <c r="D624" s="49">
        <v>0.96</v>
      </c>
      <c r="E624" s="50">
        <v>0.8</v>
      </c>
      <c r="F624" s="50">
        <v>0.78</v>
      </c>
      <c r="G624" s="49">
        <v>0.84</v>
      </c>
      <c r="H624" s="50">
        <v>0.87</v>
      </c>
      <c r="I624" s="49">
        <v>0.93</v>
      </c>
      <c r="J624" s="50">
        <v>0.91</v>
      </c>
      <c r="K624" s="50">
        <v>0.81</v>
      </c>
      <c r="L624" s="50">
        <v>0.8</v>
      </c>
      <c r="M624" s="49">
        <v>0.81</v>
      </c>
      <c r="N624" s="50">
        <v>0.93</v>
      </c>
      <c r="O624" s="49">
        <v>0.86</v>
      </c>
      <c r="P624" s="50">
        <v>0.86</v>
      </c>
      <c r="Q624" s="50">
        <v>0.85</v>
      </c>
      <c r="R624" s="50">
        <v>0.84</v>
      </c>
      <c r="S624" s="50">
        <v>0.86</v>
      </c>
      <c r="T624" s="50">
        <v>0.85</v>
      </c>
      <c r="U624" s="49">
        <v>0.94</v>
      </c>
      <c r="V624" s="50">
        <v>0.77</v>
      </c>
      <c r="W624" s="49">
        <v>0.9</v>
      </c>
      <c r="X624" s="50">
        <v>0.87</v>
      </c>
      <c r="Y624" s="50">
        <v>0.83</v>
      </c>
      <c r="Z624" s="49">
        <v>0.88</v>
      </c>
      <c r="AA624" s="50">
        <v>0.85</v>
      </c>
      <c r="AB624" s="50">
        <v>0.79</v>
      </c>
      <c r="AC624" s="50">
        <v>0.88</v>
      </c>
      <c r="AD624" s="49">
        <v>0.8</v>
      </c>
      <c r="AE624" s="50">
        <v>0.88</v>
      </c>
      <c r="AF624" s="50">
        <v>0.92</v>
      </c>
      <c r="AG624" s="50">
        <v>0.9</v>
      </c>
      <c r="AH624" s="49">
        <v>0.81</v>
      </c>
      <c r="AI624" s="50">
        <v>0.83</v>
      </c>
      <c r="AJ624" s="50">
        <v>0.9</v>
      </c>
      <c r="AK624" s="49">
        <v>0.92</v>
      </c>
      <c r="AL624" s="50">
        <v>0.87</v>
      </c>
      <c r="AM624" s="50">
        <v>0.9</v>
      </c>
      <c r="AN624" s="50">
        <v>0.91</v>
      </c>
      <c r="AO624" s="49">
        <v>0.79</v>
      </c>
      <c r="AP624" s="50">
        <v>0.91</v>
      </c>
      <c r="AQ624" s="50">
        <v>0.87</v>
      </c>
      <c r="AR624" s="49">
        <v>0.95</v>
      </c>
      <c r="AS624" s="50">
        <v>0.89</v>
      </c>
      <c r="AT624" s="50">
        <v>0.93</v>
      </c>
      <c r="AU624" s="50">
        <v>0.77</v>
      </c>
      <c r="AV624" s="50">
        <v>0.95</v>
      </c>
      <c r="AW624" s="49">
        <v>0.75</v>
      </c>
      <c r="AX624" s="50">
        <v>0.93</v>
      </c>
      <c r="AY624" s="49">
        <v>0.88</v>
      </c>
      <c r="AZ624" s="50">
        <v>0.94</v>
      </c>
      <c r="BA624" s="49">
        <v>0.88</v>
      </c>
      <c r="BB624" s="50">
        <v>0.85</v>
      </c>
      <c r="BC624" s="50">
        <v>0.91</v>
      </c>
      <c r="BD624" s="49">
        <v>0.82</v>
      </c>
      <c r="BE624" s="50">
        <v>0.82</v>
      </c>
      <c r="BF624" s="51">
        <v>0.93</v>
      </c>
    </row>
    <row r="625" spans="1:58" ht="24.95" customHeight="1">
      <c r="A625" s="6"/>
      <c r="B625" s="15" t="s">
        <v>287</v>
      </c>
      <c r="C625" s="49">
        <v>0.13</v>
      </c>
      <c r="D625" s="49">
        <v>0.04</v>
      </c>
      <c r="E625" s="50">
        <v>0.17</v>
      </c>
      <c r="F625" s="50">
        <v>0.2</v>
      </c>
      <c r="G625" s="49">
        <v>0.14000000000000001</v>
      </c>
      <c r="H625" s="50">
        <v>0.12</v>
      </c>
      <c r="I625" s="49">
        <v>7.0000000000000007E-2</v>
      </c>
      <c r="J625" s="50">
        <v>0.08</v>
      </c>
      <c r="K625" s="50">
        <v>0.17</v>
      </c>
      <c r="L625" s="50">
        <v>0.18</v>
      </c>
      <c r="M625" s="49">
        <v>0.17</v>
      </c>
      <c r="N625" s="50">
        <v>7.0000000000000007E-2</v>
      </c>
      <c r="O625" s="49">
        <v>0.13</v>
      </c>
      <c r="P625" s="50">
        <v>0.13</v>
      </c>
      <c r="Q625" s="50">
        <v>0.14000000000000001</v>
      </c>
      <c r="R625" s="50">
        <v>0.14000000000000001</v>
      </c>
      <c r="S625" s="50">
        <v>0.13</v>
      </c>
      <c r="T625" s="50">
        <v>0.14000000000000001</v>
      </c>
      <c r="U625" s="49">
        <v>0.05</v>
      </c>
      <c r="V625" s="50">
        <v>0.22</v>
      </c>
      <c r="W625" s="49">
        <v>0.1</v>
      </c>
      <c r="X625" s="50">
        <v>0.11</v>
      </c>
      <c r="Y625" s="50">
        <v>0.16</v>
      </c>
      <c r="Z625" s="49">
        <v>0.1</v>
      </c>
      <c r="AA625" s="50">
        <v>0.14000000000000001</v>
      </c>
      <c r="AB625" s="50">
        <v>0.19</v>
      </c>
      <c r="AC625" s="50">
        <v>0.12</v>
      </c>
      <c r="AD625" s="49">
        <v>0.18</v>
      </c>
      <c r="AE625" s="50">
        <v>0.11</v>
      </c>
      <c r="AF625" s="50">
        <v>0.08</v>
      </c>
      <c r="AG625" s="50">
        <v>0.1</v>
      </c>
      <c r="AH625" s="49">
        <v>0.19</v>
      </c>
      <c r="AI625" s="50">
        <v>0.15</v>
      </c>
      <c r="AJ625" s="50">
        <v>0.09</v>
      </c>
      <c r="AK625" s="49">
        <v>7.0000000000000007E-2</v>
      </c>
      <c r="AL625" s="50">
        <v>0.12</v>
      </c>
      <c r="AM625" s="50">
        <v>0.1</v>
      </c>
      <c r="AN625" s="50">
        <v>0.08</v>
      </c>
      <c r="AO625" s="49">
        <v>0.21</v>
      </c>
      <c r="AP625" s="50">
        <v>0.08</v>
      </c>
      <c r="AQ625" s="50">
        <v>0.13</v>
      </c>
      <c r="AR625" s="49">
        <v>0.04</v>
      </c>
      <c r="AS625" s="50">
        <v>0.11</v>
      </c>
      <c r="AT625" s="50">
        <v>0.06</v>
      </c>
      <c r="AU625" s="50">
        <v>0.21</v>
      </c>
      <c r="AV625" s="50">
        <v>0.04</v>
      </c>
      <c r="AW625" s="49">
        <v>0.23</v>
      </c>
      <c r="AX625" s="50">
        <v>7.0000000000000007E-2</v>
      </c>
      <c r="AY625" s="49">
        <v>0.11</v>
      </c>
      <c r="AZ625" s="50">
        <v>0.06</v>
      </c>
      <c r="BA625" s="49">
        <v>0.11</v>
      </c>
      <c r="BB625" s="50">
        <v>0.14000000000000001</v>
      </c>
      <c r="BC625" s="50">
        <v>0.09</v>
      </c>
      <c r="BD625" s="49">
        <v>0.16</v>
      </c>
      <c r="BE625" s="50">
        <v>0.17</v>
      </c>
      <c r="BF625" s="51">
        <v>7.0000000000000007E-2</v>
      </c>
    </row>
    <row r="626" spans="1:58" ht="24.95" customHeight="1">
      <c r="A626" s="6"/>
      <c r="B626" s="15" t="s">
        <v>288</v>
      </c>
      <c r="C626" s="49">
        <v>0.73</v>
      </c>
      <c r="D626" s="49">
        <v>0.92</v>
      </c>
      <c r="E626" s="50">
        <v>0.62</v>
      </c>
      <c r="F626" s="50">
        <v>0.57999999999999996</v>
      </c>
      <c r="G626" s="49">
        <v>0.7</v>
      </c>
      <c r="H626" s="50">
        <v>0.75</v>
      </c>
      <c r="I626" s="49">
        <v>0.86</v>
      </c>
      <c r="J626" s="50">
        <v>0.84</v>
      </c>
      <c r="K626" s="50">
        <v>0.64</v>
      </c>
      <c r="L626" s="50">
        <v>0.61</v>
      </c>
      <c r="M626" s="49">
        <v>0.64</v>
      </c>
      <c r="N626" s="50">
        <v>0.87</v>
      </c>
      <c r="O626" s="49">
        <v>0.74</v>
      </c>
      <c r="P626" s="50">
        <v>0.74</v>
      </c>
      <c r="Q626" s="50">
        <v>0.71</v>
      </c>
      <c r="R626" s="50">
        <v>0.7</v>
      </c>
      <c r="S626" s="50">
        <v>0.74</v>
      </c>
      <c r="T626" s="50">
        <v>0.71</v>
      </c>
      <c r="U626" s="49">
        <v>0.89</v>
      </c>
      <c r="V626" s="50">
        <v>0.55000000000000004</v>
      </c>
      <c r="W626" s="49">
        <v>0.79</v>
      </c>
      <c r="X626" s="50">
        <v>0.76</v>
      </c>
      <c r="Y626" s="50">
        <v>0.66</v>
      </c>
      <c r="Z626" s="49">
        <v>0.78</v>
      </c>
      <c r="AA626" s="50">
        <v>0.7</v>
      </c>
      <c r="AB626" s="50">
        <v>0.6</v>
      </c>
      <c r="AC626" s="50">
        <v>0.77</v>
      </c>
      <c r="AD626" s="49">
        <v>0.61</v>
      </c>
      <c r="AE626" s="50">
        <v>0.77</v>
      </c>
      <c r="AF626" s="50">
        <v>0.83</v>
      </c>
      <c r="AG626" s="50">
        <v>0.8</v>
      </c>
      <c r="AH626" s="49">
        <v>0.62</v>
      </c>
      <c r="AI626" s="50">
        <v>0.68</v>
      </c>
      <c r="AJ626" s="50">
        <v>0.81</v>
      </c>
      <c r="AK626" s="49">
        <v>0.84</v>
      </c>
      <c r="AL626" s="50">
        <v>0.76</v>
      </c>
      <c r="AM626" s="50">
        <v>0.79</v>
      </c>
      <c r="AN626" s="50">
        <v>0.83</v>
      </c>
      <c r="AO626" s="49">
        <v>0.56999999999999995</v>
      </c>
      <c r="AP626" s="50">
        <v>0.82</v>
      </c>
      <c r="AQ626" s="50">
        <v>0.74</v>
      </c>
      <c r="AR626" s="49">
        <v>0.91</v>
      </c>
      <c r="AS626" s="50">
        <v>0.78</v>
      </c>
      <c r="AT626" s="50">
        <v>0.87</v>
      </c>
      <c r="AU626" s="50">
        <v>0.56000000000000005</v>
      </c>
      <c r="AV626" s="50">
        <v>0.91</v>
      </c>
      <c r="AW626" s="49">
        <v>0.52</v>
      </c>
      <c r="AX626" s="50">
        <v>0.86</v>
      </c>
      <c r="AY626" s="49">
        <v>0.77</v>
      </c>
      <c r="AZ626" s="50">
        <v>0.88</v>
      </c>
      <c r="BA626" s="49">
        <v>0.76</v>
      </c>
      <c r="BB626" s="50">
        <v>0.71</v>
      </c>
      <c r="BC626" s="50">
        <v>0.82</v>
      </c>
      <c r="BD626" s="49">
        <v>0.65</v>
      </c>
      <c r="BE626" s="50">
        <v>0.65</v>
      </c>
      <c r="BF626" s="51">
        <v>0.85</v>
      </c>
    </row>
    <row r="627" spans="1:58" ht="24.95" customHeight="1">
      <c r="A627" s="6"/>
      <c r="B627" s="15" t="s">
        <v>289</v>
      </c>
      <c r="C627" s="32">
        <v>0.6</v>
      </c>
      <c r="D627" s="32">
        <v>0.77</v>
      </c>
      <c r="E627" s="31">
        <v>0.62</v>
      </c>
      <c r="F627" s="31">
        <v>0.41</v>
      </c>
      <c r="G627" s="32">
        <v>0.54</v>
      </c>
      <c r="H627" s="31">
        <v>0.65</v>
      </c>
      <c r="I627" s="32">
        <v>0.75</v>
      </c>
      <c r="J627" s="31">
        <v>0.75</v>
      </c>
      <c r="K627" s="31">
        <v>0.53</v>
      </c>
      <c r="L627" s="31">
        <v>0.45</v>
      </c>
      <c r="M627" s="32">
        <v>0.54</v>
      </c>
      <c r="N627" s="31">
        <v>0.73</v>
      </c>
      <c r="O627" s="32">
        <v>0.62</v>
      </c>
      <c r="P627" s="31">
        <v>0.65</v>
      </c>
      <c r="Q627" s="31">
        <v>0.49</v>
      </c>
      <c r="R627" s="31">
        <v>0.65</v>
      </c>
      <c r="S627" s="31">
        <v>0.64</v>
      </c>
      <c r="T627" s="31">
        <v>0.56000000000000005</v>
      </c>
      <c r="U627" s="32">
        <v>0.78</v>
      </c>
      <c r="V627" s="31">
        <v>0.41</v>
      </c>
      <c r="W627" s="32">
        <v>0.68</v>
      </c>
      <c r="X627" s="31">
        <v>0.56000000000000005</v>
      </c>
      <c r="Y627" s="31">
        <v>0.59</v>
      </c>
      <c r="Z627" s="32">
        <v>0.6</v>
      </c>
      <c r="AA627" s="31">
        <v>0.65</v>
      </c>
      <c r="AB627" s="31">
        <v>0.56999999999999995</v>
      </c>
      <c r="AC627" s="31">
        <v>0.6</v>
      </c>
      <c r="AD627" s="32">
        <v>0.44</v>
      </c>
      <c r="AE627" s="31">
        <v>0.68</v>
      </c>
      <c r="AF627" s="31">
        <v>0.75</v>
      </c>
      <c r="AG627" s="31">
        <v>0.71</v>
      </c>
      <c r="AH627" s="32">
        <v>0.47</v>
      </c>
      <c r="AI627" s="31">
        <v>0.53</v>
      </c>
      <c r="AJ627" s="31">
        <v>0.75</v>
      </c>
      <c r="AK627" s="32">
        <v>0.73</v>
      </c>
      <c r="AL627" s="31">
        <v>0.6</v>
      </c>
      <c r="AM627" s="31">
        <v>0.71</v>
      </c>
      <c r="AN627" s="31">
        <v>0.69</v>
      </c>
      <c r="AO627" s="32">
        <v>0.45</v>
      </c>
      <c r="AP627" s="31">
        <v>0.76</v>
      </c>
      <c r="AQ627" s="31">
        <v>0.56000000000000005</v>
      </c>
      <c r="AR627" s="32">
        <v>0.8</v>
      </c>
      <c r="AS627" s="31">
        <v>0.64</v>
      </c>
      <c r="AT627" s="31">
        <v>0.75</v>
      </c>
      <c r="AU627" s="31">
        <v>0.37</v>
      </c>
      <c r="AV627" s="31">
        <v>0.78</v>
      </c>
      <c r="AW627" s="32">
        <v>0.4</v>
      </c>
      <c r="AX627" s="31">
        <v>0.74</v>
      </c>
      <c r="AY627" s="32">
        <v>0.65</v>
      </c>
      <c r="AZ627" s="31">
        <v>0.75</v>
      </c>
      <c r="BA627" s="32">
        <v>0.7</v>
      </c>
      <c r="BB627" s="31">
        <v>0.56999999999999995</v>
      </c>
      <c r="BC627" s="31">
        <v>0.73</v>
      </c>
      <c r="BD627" s="32">
        <v>0.55000000000000004</v>
      </c>
      <c r="BE627" s="31">
        <v>0.52</v>
      </c>
      <c r="BF627" s="34">
        <v>0.71</v>
      </c>
    </row>
    <row r="628" spans="1:58" ht="24.95" customHeight="1">
      <c r="A628" s="6"/>
      <c r="B628" s="15" t="s">
        <v>290</v>
      </c>
      <c r="C628" s="32">
        <v>0.25</v>
      </c>
      <c r="D628" s="32">
        <v>0.19</v>
      </c>
      <c r="E628" s="31">
        <v>0.18</v>
      </c>
      <c r="F628" s="31">
        <v>0.37</v>
      </c>
      <c r="G628" s="32">
        <v>0.3</v>
      </c>
      <c r="H628" s="31">
        <v>0.22</v>
      </c>
      <c r="I628" s="32">
        <v>0.18</v>
      </c>
      <c r="J628" s="31">
        <v>0.17</v>
      </c>
      <c r="K628" s="31">
        <v>0.28999999999999998</v>
      </c>
      <c r="L628" s="31">
        <v>0.35</v>
      </c>
      <c r="M628" s="32">
        <v>0.28000000000000003</v>
      </c>
      <c r="N628" s="31">
        <v>0.2</v>
      </c>
      <c r="O628" s="32">
        <v>0.24</v>
      </c>
      <c r="P628" s="31">
        <v>0.21</v>
      </c>
      <c r="Q628" s="31">
        <v>0.36</v>
      </c>
      <c r="R628" s="31">
        <v>0.19</v>
      </c>
      <c r="S628" s="31">
        <v>0.22</v>
      </c>
      <c r="T628" s="31">
        <v>0.28999999999999998</v>
      </c>
      <c r="U628" s="32">
        <v>0.16</v>
      </c>
      <c r="V628" s="31">
        <v>0.36</v>
      </c>
      <c r="W628" s="32">
        <v>0.21</v>
      </c>
      <c r="X628" s="31">
        <v>0.31</v>
      </c>
      <c r="Y628" s="31">
        <v>0.23</v>
      </c>
      <c r="Z628" s="32">
        <v>0.27</v>
      </c>
      <c r="AA628" s="31">
        <v>0.2</v>
      </c>
      <c r="AB628" s="31">
        <v>0.22</v>
      </c>
      <c r="AC628" s="31">
        <v>0.28999999999999998</v>
      </c>
      <c r="AD628" s="32">
        <v>0.35</v>
      </c>
      <c r="AE628" s="31">
        <v>0.2</v>
      </c>
      <c r="AF628" s="31">
        <v>0.17</v>
      </c>
      <c r="AG628" s="31">
        <v>0.19</v>
      </c>
      <c r="AH628" s="32">
        <v>0.33</v>
      </c>
      <c r="AI628" s="31">
        <v>0.31</v>
      </c>
      <c r="AJ628" s="31">
        <v>0.16</v>
      </c>
      <c r="AK628" s="32">
        <v>0.19</v>
      </c>
      <c r="AL628" s="31">
        <v>0.27</v>
      </c>
      <c r="AM628" s="31">
        <v>0.19</v>
      </c>
      <c r="AN628" s="31">
        <v>0.22</v>
      </c>
      <c r="AO628" s="32">
        <v>0.34</v>
      </c>
      <c r="AP628" s="31">
        <v>0.15</v>
      </c>
      <c r="AQ628" s="31">
        <v>0.31</v>
      </c>
      <c r="AR628" s="32">
        <v>0.15</v>
      </c>
      <c r="AS628" s="31">
        <v>0.25</v>
      </c>
      <c r="AT628" s="31">
        <v>0.18</v>
      </c>
      <c r="AU628" s="31">
        <v>0.4</v>
      </c>
      <c r="AV628" s="31">
        <v>0.17</v>
      </c>
      <c r="AW628" s="32">
        <v>0.35</v>
      </c>
      <c r="AX628" s="31">
        <v>0.18</v>
      </c>
      <c r="AY628" s="32">
        <v>0.23</v>
      </c>
      <c r="AZ628" s="31">
        <v>0.19</v>
      </c>
      <c r="BA628" s="32">
        <v>0.18</v>
      </c>
      <c r="BB628" s="31">
        <v>0.27</v>
      </c>
      <c r="BC628" s="31">
        <v>0.18</v>
      </c>
      <c r="BD628" s="32">
        <v>0.27</v>
      </c>
      <c r="BE628" s="31">
        <v>0.28999999999999998</v>
      </c>
      <c r="BF628" s="34">
        <v>0.21</v>
      </c>
    </row>
    <row r="629" spans="1:58" ht="24.95" customHeight="1">
      <c r="A629" s="6"/>
      <c r="B629" s="15" t="s">
        <v>291</v>
      </c>
      <c r="C629" s="32">
        <v>7.0000000000000007E-2</v>
      </c>
      <c r="D629" s="32">
        <v>0.03</v>
      </c>
      <c r="E629" s="31">
        <v>0.1</v>
      </c>
      <c r="F629" s="31">
        <v>0.09</v>
      </c>
      <c r="G629" s="32">
        <v>7.0000000000000007E-2</v>
      </c>
      <c r="H629" s="31">
        <v>7.0000000000000007E-2</v>
      </c>
      <c r="I629" s="32">
        <v>0.05</v>
      </c>
      <c r="J629" s="31">
        <v>0.04</v>
      </c>
      <c r="K629" s="31">
        <v>0.09</v>
      </c>
      <c r="L629" s="31">
        <v>0.1</v>
      </c>
      <c r="M629" s="32">
        <v>0.09</v>
      </c>
      <c r="N629" s="31">
        <v>0.05</v>
      </c>
      <c r="O629" s="32">
        <v>0.06</v>
      </c>
      <c r="P629" s="31">
        <v>0.06</v>
      </c>
      <c r="Q629" s="31">
        <v>0.09</v>
      </c>
      <c r="R629" s="31">
        <v>0.09</v>
      </c>
      <c r="S629" s="31">
        <v>0.06</v>
      </c>
      <c r="T629" s="31">
        <v>0.09</v>
      </c>
      <c r="U629" s="32">
        <v>0.04</v>
      </c>
      <c r="V629" s="31">
        <v>0.11</v>
      </c>
      <c r="W629" s="32">
        <v>0.06</v>
      </c>
      <c r="X629" s="31">
        <v>7.0000000000000007E-2</v>
      </c>
      <c r="Y629" s="31">
        <v>0.08</v>
      </c>
      <c r="Z629" s="32">
        <v>7.0000000000000007E-2</v>
      </c>
      <c r="AA629" s="31">
        <v>0.1</v>
      </c>
      <c r="AB629" s="31">
        <v>0.08</v>
      </c>
      <c r="AC629" s="31">
        <v>0.03</v>
      </c>
      <c r="AD629" s="32">
        <v>0.11</v>
      </c>
      <c r="AE629" s="31">
        <v>0.05</v>
      </c>
      <c r="AF629" s="31">
        <v>0.05</v>
      </c>
      <c r="AG629" s="31">
        <v>0.05</v>
      </c>
      <c r="AH629" s="32">
        <v>0.1</v>
      </c>
      <c r="AI629" s="31">
        <v>0.1</v>
      </c>
      <c r="AJ629" s="31">
        <v>0.04</v>
      </c>
      <c r="AK629" s="32">
        <v>0.04</v>
      </c>
      <c r="AL629" s="31">
        <v>0.08</v>
      </c>
      <c r="AM629" s="31">
        <v>0.05</v>
      </c>
      <c r="AN629" s="31">
        <v>0.04</v>
      </c>
      <c r="AO629" s="32">
        <v>0.13</v>
      </c>
      <c r="AP629" s="31">
        <v>0.05</v>
      </c>
      <c r="AQ629" s="31">
        <v>0.06</v>
      </c>
      <c r="AR629" s="32">
        <v>0.03</v>
      </c>
      <c r="AS629" s="31">
        <v>0.08</v>
      </c>
      <c r="AT629" s="31">
        <v>0.05</v>
      </c>
      <c r="AU629" s="31">
        <v>0.1</v>
      </c>
      <c r="AV629" s="31">
        <v>0.04</v>
      </c>
      <c r="AW629" s="32">
        <v>0.11</v>
      </c>
      <c r="AX629" s="31">
        <v>0.05</v>
      </c>
      <c r="AY629" s="32">
        <v>0.06</v>
      </c>
      <c r="AZ629" s="31">
        <v>0.04</v>
      </c>
      <c r="BA629" s="32">
        <v>0.06</v>
      </c>
      <c r="BB629" s="31">
        <v>0.08</v>
      </c>
      <c r="BC629" s="31">
        <v>0.04</v>
      </c>
      <c r="BD629" s="32">
        <v>7.0000000000000007E-2</v>
      </c>
      <c r="BE629" s="31">
        <v>0.11</v>
      </c>
      <c r="BF629" s="34">
        <v>0.05</v>
      </c>
    </row>
    <row r="630" spans="1:58" ht="24.95" customHeight="1">
      <c r="A630" s="6"/>
      <c r="B630" s="15" t="s">
        <v>292</v>
      </c>
      <c r="C630" s="32">
        <v>0.06</v>
      </c>
      <c r="D630" s="32">
        <v>0</v>
      </c>
      <c r="E630" s="31">
        <v>7.0000000000000007E-2</v>
      </c>
      <c r="F630" s="31">
        <v>0.11</v>
      </c>
      <c r="G630" s="32">
        <v>7.0000000000000007E-2</v>
      </c>
      <c r="H630" s="31">
        <v>0.05</v>
      </c>
      <c r="I630" s="32">
        <v>0.02</v>
      </c>
      <c r="J630" s="31">
        <v>0.04</v>
      </c>
      <c r="K630" s="31">
        <v>0.08</v>
      </c>
      <c r="L630" s="31">
        <v>0.08</v>
      </c>
      <c r="M630" s="32">
        <v>0.08</v>
      </c>
      <c r="N630" s="31">
        <v>0.01</v>
      </c>
      <c r="O630" s="32">
        <v>7.0000000000000007E-2</v>
      </c>
      <c r="P630" s="31">
        <v>0.06</v>
      </c>
      <c r="Q630" s="31">
        <v>0.05</v>
      </c>
      <c r="R630" s="31">
        <v>0.05</v>
      </c>
      <c r="S630" s="31">
        <v>0.06</v>
      </c>
      <c r="T630" s="31">
        <v>0.05</v>
      </c>
      <c r="U630" s="32">
        <v>0.02</v>
      </c>
      <c r="V630" s="31">
        <v>0.11</v>
      </c>
      <c r="W630" s="32">
        <v>0.04</v>
      </c>
      <c r="X630" s="31">
        <v>0.04</v>
      </c>
      <c r="Y630" s="31">
        <v>0.08</v>
      </c>
      <c r="Z630" s="32">
        <v>0.03</v>
      </c>
      <c r="AA630" s="31">
        <v>0.05</v>
      </c>
      <c r="AB630" s="31">
        <v>0.11</v>
      </c>
      <c r="AC630" s="31">
        <v>0.08</v>
      </c>
      <c r="AD630" s="32">
        <v>0.08</v>
      </c>
      <c r="AE630" s="31">
        <v>0.06</v>
      </c>
      <c r="AF630" s="31">
        <v>0.03</v>
      </c>
      <c r="AG630" s="31">
        <v>0.05</v>
      </c>
      <c r="AH630" s="32">
        <v>0.09</v>
      </c>
      <c r="AI630" s="31">
        <v>0.05</v>
      </c>
      <c r="AJ630" s="31">
        <v>0.05</v>
      </c>
      <c r="AK630" s="32">
        <v>0.03</v>
      </c>
      <c r="AL630" s="31">
        <v>0.03</v>
      </c>
      <c r="AM630" s="31">
        <v>0.05</v>
      </c>
      <c r="AN630" s="31">
        <v>0.04</v>
      </c>
      <c r="AO630" s="32">
        <v>0.09</v>
      </c>
      <c r="AP630" s="31">
        <v>0.03</v>
      </c>
      <c r="AQ630" s="31">
        <v>7.0000000000000007E-2</v>
      </c>
      <c r="AR630" s="32">
        <v>0.01</v>
      </c>
      <c r="AS630" s="31">
        <v>0.03</v>
      </c>
      <c r="AT630" s="31">
        <v>0.02</v>
      </c>
      <c r="AU630" s="31">
        <v>0.11</v>
      </c>
      <c r="AV630" s="31">
        <v>0</v>
      </c>
      <c r="AW630" s="32">
        <v>0.12</v>
      </c>
      <c r="AX630" s="31">
        <v>0.02</v>
      </c>
      <c r="AY630" s="32">
        <v>0.05</v>
      </c>
      <c r="AZ630" s="31">
        <v>0.02</v>
      </c>
      <c r="BA630" s="32">
        <v>0.05</v>
      </c>
      <c r="BB630" s="31">
        <v>0.06</v>
      </c>
      <c r="BC630" s="31">
        <v>0.05</v>
      </c>
      <c r="BD630" s="32">
        <v>0.1</v>
      </c>
      <c r="BE630" s="31">
        <v>0.06</v>
      </c>
      <c r="BF630" s="34">
        <v>0.03</v>
      </c>
    </row>
    <row r="631" spans="1:58" ht="24.95" customHeight="1">
      <c r="A631" s="8"/>
      <c r="B631" s="15" t="s">
        <v>157</v>
      </c>
      <c r="C631" s="39">
        <v>0.01</v>
      </c>
      <c r="D631" s="39" t="s">
        <v>152</v>
      </c>
      <c r="E631" s="35">
        <v>0.03</v>
      </c>
      <c r="F631" s="35">
        <v>0.02</v>
      </c>
      <c r="G631" s="39">
        <v>0.02</v>
      </c>
      <c r="H631" s="35">
        <v>0.01</v>
      </c>
      <c r="I631" s="39" t="s">
        <v>152</v>
      </c>
      <c r="J631" s="35">
        <v>0.01</v>
      </c>
      <c r="K631" s="35">
        <v>0.01</v>
      </c>
      <c r="L631" s="35">
        <v>0.02</v>
      </c>
      <c r="M631" s="39">
        <v>0.02</v>
      </c>
      <c r="N631" s="35" t="s">
        <v>152</v>
      </c>
      <c r="O631" s="39">
        <v>0.01</v>
      </c>
      <c r="P631" s="35">
        <v>0.01</v>
      </c>
      <c r="Q631" s="35">
        <v>0.01</v>
      </c>
      <c r="R631" s="35">
        <v>0.02</v>
      </c>
      <c r="S631" s="35">
        <v>0.01</v>
      </c>
      <c r="T631" s="35">
        <v>0.01</v>
      </c>
      <c r="U631" s="39">
        <v>0.01</v>
      </c>
      <c r="V631" s="35">
        <v>0.02</v>
      </c>
      <c r="W631" s="39" t="s">
        <v>152</v>
      </c>
      <c r="X631" s="35">
        <v>0.03</v>
      </c>
      <c r="Y631" s="35">
        <v>0.01</v>
      </c>
      <c r="Z631" s="39">
        <v>0.02</v>
      </c>
      <c r="AA631" s="35">
        <v>0.01</v>
      </c>
      <c r="AB631" s="35">
        <v>0.02</v>
      </c>
      <c r="AC631" s="35" t="s">
        <v>152</v>
      </c>
      <c r="AD631" s="39">
        <v>0.02</v>
      </c>
      <c r="AE631" s="35">
        <v>0.01</v>
      </c>
      <c r="AF631" s="35" t="s">
        <v>152</v>
      </c>
      <c r="AG631" s="35">
        <v>0</v>
      </c>
      <c r="AH631" s="39">
        <v>0.01</v>
      </c>
      <c r="AI631" s="35">
        <v>0.02</v>
      </c>
      <c r="AJ631" s="35">
        <v>0.01</v>
      </c>
      <c r="AK631" s="39">
        <v>0.01</v>
      </c>
      <c r="AL631" s="35">
        <v>0.01</v>
      </c>
      <c r="AM631" s="35" t="s">
        <v>152</v>
      </c>
      <c r="AN631" s="35">
        <v>0</v>
      </c>
      <c r="AO631" s="39" t="s">
        <v>152</v>
      </c>
      <c r="AP631" s="35">
        <v>0.01</v>
      </c>
      <c r="AQ631" s="35">
        <v>0</v>
      </c>
      <c r="AR631" s="39">
        <v>0.01</v>
      </c>
      <c r="AS631" s="35">
        <v>0</v>
      </c>
      <c r="AT631" s="35">
        <v>0.01</v>
      </c>
      <c r="AU631" s="35">
        <v>0.02</v>
      </c>
      <c r="AV631" s="35">
        <v>0.01</v>
      </c>
      <c r="AW631" s="39">
        <v>0.02</v>
      </c>
      <c r="AX631" s="35">
        <v>0</v>
      </c>
      <c r="AY631" s="39">
        <v>0.01</v>
      </c>
      <c r="AZ631" s="35" t="s">
        <v>152</v>
      </c>
      <c r="BA631" s="39">
        <v>0.01</v>
      </c>
      <c r="BB631" s="35">
        <v>0.01</v>
      </c>
      <c r="BC631" s="35" t="s">
        <v>152</v>
      </c>
      <c r="BD631" s="39">
        <v>0.02</v>
      </c>
      <c r="BE631" s="35">
        <v>0.01</v>
      </c>
      <c r="BF631" s="38" t="s">
        <v>152</v>
      </c>
    </row>
    <row r="633" spans="1:58" ht="24.95" customHeight="1">
      <c r="A633" s="1"/>
      <c r="B633" s="1" t="s">
        <v>59</v>
      </c>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row>
    <row r="634" spans="1:58" ht="24.9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row>
    <row r="635" spans="1:58" ht="24.95" customHeight="1">
      <c r="A635" s="2" t="s">
        <v>75</v>
      </c>
      <c r="B635" s="3"/>
      <c r="C635" s="69" t="s">
        <v>74</v>
      </c>
      <c r="D635" s="66" t="s">
        <v>76</v>
      </c>
      <c r="E635" s="68"/>
      <c r="F635" s="67"/>
      <c r="G635" s="66" t="s">
        <v>77</v>
      </c>
      <c r="H635" s="67"/>
      <c r="I635" s="66" t="s">
        <v>78</v>
      </c>
      <c r="J635" s="68"/>
      <c r="K635" s="68"/>
      <c r="L635" s="67"/>
      <c r="M635" s="66" t="s">
        <v>79</v>
      </c>
      <c r="N635" s="67"/>
      <c r="O635" s="66" t="s">
        <v>80</v>
      </c>
      <c r="P635" s="68"/>
      <c r="Q635" s="68"/>
      <c r="R635" s="68"/>
      <c r="S635" s="68"/>
      <c r="T635" s="67"/>
      <c r="U635" s="66" t="s">
        <v>81</v>
      </c>
      <c r="V635" s="67"/>
      <c r="W635" s="66" t="s">
        <v>82</v>
      </c>
      <c r="X635" s="68"/>
      <c r="Y635" s="67"/>
      <c r="Z635" s="66" t="s">
        <v>83</v>
      </c>
      <c r="AA635" s="68"/>
      <c r="AB635" s="68"/>
      <c r="AC635" s="67"/>
      <c r="AD635" s="66" t="s">
        <v>84</v>
      </c>
      <c r="AE635" s="68"/>
      <c r="AF635" s="68"/>
      <c r="AG635" s="67"/>
      <c r="AH635" s="66" t="s">
        <v>85</v>
      </c>
      <c r="AI635" s="68"/>
      <c r="AJ635" s="67"/>
      <c r="AK635" s="66" t="s">
        <v>86</v>
      </c>
      <c r="AL635" s="68"/>
      <c r="AM635" s="68"/>
      <c r="AN635" s="67"/>
      <c r="AO635" s="66" t="s">
        <v>87</v>
      </c>
      <c r="AP635" s="68"/>
      <c r="AQ635" s="67"/>
      <c r="AR635" s="66" t="s">
        <v>88</v>
      </c>
      <c r="AS635" s="68"/>
      <c r="AT635" s="68"/>
      <c r="AU635" s="67"/>
      <c r="AV635" s="65" t="s">
        <v>89</v>
      </c>
      <c r="AW635" s="66" t="s">
        <v>90</v>
      </c>
      <c r="AX635" s="67"/>
      <c r="AY635" s="66" t="s">
        <v>91</v>
      </c>
      <c r="AZ635" s="67"/>
      <c r="BA635" s="66" t="s">
        <v>92</v>
      </c>
      <c r="BB635" s="68"/>
      <c r="BC635" s="67"/>
      <c r="BD635" s="66" t="s">
        <v>93</v>
      </c>
      <c r="BE635" s="68"/>
      <c r="BF635" s="67"/>
    </row>
    <row r="636" spans="1:58" ht="24.95" customHeight="1">
      <c r="A636" s="5"/>
      <c r="B636" s="4"/>
      <c r="C636" s="11" t="s">
        <v>94</v>
      </c>
      <c r="D636" s="11" t="s">
        <v>95</v>
      </c>
      <c r="E636" s="10" t="s">
        <v>96</v>
      </c>
      <c r="F636" s="10" t="s">
        <v>97</v>
      </c>
      <c r="G636" s="11" t="s">
        <v>98</v>
      </c>
      <c r="H636" s="10" t="s">
        <v>99</v>
      </c>
      <c r="I636" s="11" t="s">
        <v>100</v>
      </c>
      <c r="J636" s="10" t="s">
        <v>101</v>
      </c>
      <c r="K636" s="10" t="s">
        <v>102</v>
      </c>
      <c r="L636" s="10" t="s">
        <v>103</v>
      </c>
      <c r="M636" s="11" t="s">
        <v>104</v>
      </c>
      <c r="N636" s="10" t="s">
        <v>105</v>
      </c>
      <c r="O636" s="11" t="s">
        <v>106</v>
      </c>
      <c r="P636" s="10" t="s">
        <v>107</v>
      </c>
      <c r="Q636" s="10" t="s">
        <v>108</v>
      </c>
      <c r="R636" s="10" t="s">
        <v>109</v>
      </c>
      <c r="S636" s="10" t="s">
        <v>110</v>
      </c>
      <c r="T636" s="10" t="s">
        <v>111</v>
      </c>
      <c r="U636" s="11" t="s">
        <v>112</v>
      </c>
      <c r="V636" s="10" t="s">
        <v>113</v>
      </c>
      <c r="W636" s="11" t="s">
        <v>114</v>
      </c>
      <c r="X636" s="10" t="s">
        <v>115</v>
      </c>
      <c r="Y636" s="10" t="s">
        <v>116</v>
      </c>
      <c r="Z636" s="11" t="s">
        <v>117</v>
      </c>
      <c r="AA636" s="10" t="s">
        <v>118</v>
      </c>
      <c r="AB636" s="10" t="s">
        <v>119</v>
      </c>
      <c r="AC636" s="10" t="s">
        <v>120</v>
      </c>
      <c r="AD636" s="11" t="s">
        <v>121</v>
      </c>
      <c r="AE636" s="10" t="s">
        <v>122</v>
      </c>
      <c r="AF636" s="10" t="s">
        <v>123</v>
      </c>
      <c r="AG636" s="10" t="s">
        <v>124</v>
      </c>
      <c r="AH636" s="11" t="s">
        <v>125</v>
      </c>
      <c r="AI636" s="10" t="s">
        <v>126</v>
      </c>
      <c r="AJ636" s="10" t="s">
        <v>127</v>
      </c>
      <c r="AK636" s="11" t="s">
        <v>128</v>
      </c>
      <c r="AL636" s="10" t="s">
        <v>129</v>
      </c>
      <c r="AM636" s="10" t="s">
        <v>130</v>
      </c>
      <c r="AN636" s="10" t="s">
        <v>131</v>
      </c>
      <c r="AO636" s="11" t="s">
        <v>132</v>
      </c>
      <c r="AP636" s="10" t="s">
        <v>133</v>
      </c>
      <c r="AQ636" s="10" t="s">
        <v>134</v>
      </c>
      <c r="AR636" s="11" t="s">
        <v>135</v>
      </c>
      <c r="AS636" s="10" t="s">
        <v>136</v>
      </c>
      <c r="AT636" s="10" t="s">
        <v>137</v>
      </c>
      <c r="AU636" s="10" t="s">
        <v>138</v>
      </c>
      <c r="AV636" s="10" t="s">
        <v>139</v>
      </c>
      <c r="AW636" s="11" t="s">
        <v>140</v>
      </c>
      <c r="AX636" s="10" t="s">
        <v>141</v>
      </c>
      <c r="AY636" s="11" t="s">
        <v>142</v>
      </c>
      <c r="AZ636" s="10" t="s">
        <v>143</v>
      </c>
      <c r="BA636" s="11" t="s">
        <v>144</v>
      </c>
      <c r="BB636" s="10" t="s">
        <v>145</v>
      </c>
      <c r="BC636" s="10" t="s">
        <v>146</v>
      </c>
      <c r="BD636" s="11" t="s">
        <v>147</v>
      </c>
      <c r="BE636" s="10" t="s">
        <v>148</v>
      </c>
      <c r="BF636" s="12" t="s">
        <v>149</v>
      </c>
    </row>
    <row r="637" spans="1:58" ht="24.95" customHeight="1">
      <c r="A637" s="7" t="s">
        <v>59</v>
      </c>
      <c r="B637" s="15" t="s">
        <v>150</v>
      </c>
      <c r="C637" s="17">
        <v>301</v>
      </c>
      <c r="D637" s="17">
        <v>108</v>
      </c>
      <c r="E637" s="16">
        <v>73</v>
      </c>
      <c r="F637" s="16">
        <v>114</v>
      </c>
      <c r="G637" s="17">
        <v>136</v>
      </c>
      <c r="H637" s="16">
        <v>163</v>
      </c>
      <c r="I637" s="17">
        <v>59</v>
      </c>
      <c r="J637" s="16">
        <v>80</v>
      </c>
      <c r="K637" s="16">
        <v>76</v>
      </c>
      <c r="L637" s="16">
        <v>87</v>
      </c>
      <c r="M637" s="17">
        <v>181</v>
      </c>
      <c r="N637" s="16">
        <v>93</v>
      </c>
      <c r="O637" s="17">
        <v>81</v>
      </c>
      <c r="P637" s="16">
        <v>93</v>
      </c>
      <c r="Q637" s="16">
        <v>75</v>
      </c>
      <c r="R637" s="16">
        <v>49</v>
      </c>
      <c r="S637" s="16">
        <v>175</v>
      </c>
      <c r="T637" s="16">
        <v>124</v>
      </c>
      <c r="U637" s="17">
        <v>129</v>
      </c>
      <c r="V637" s="16">
        <v>133</v>
      </c>
      <c r="W637" s="17">
        <v>60</v>
      </c>
      <c r="X637" s="16">
        <v>105</v>
      </c>
      <c r="Y637" s="16">
        <v>137</v>
      </c>
      <c r="Z637" s="17">
        <v>139</v>
      </c>
      <c r="AA637" s="16">
        <v>50</v>
      </c>
      <c r="AB637" s="16">
        <v>63</v>
      </c>
      <c r="AC637" s="16">
        <v>49</v>
      </c>
      <c r="AD637" s="17">
        <v>119</v>
      </c>
      <c r="AE637" s="16">
        <v>80</v>
      </c>
      <c r="AF637" s="16">
        <v>100</v>
      </c>
      <c r="AG637" s="16">
        <v>180</v>
      </c>
      <c r="AH637" s="17">
        <v>88</v>
      </c>
      <c r="AI637" s="16">
        <v>74</v>
      </c>
      <c r="AJ637" s="16">
        <v>129</v>
      </c>
      <c r="AK637" s="17">
        <v>211</v>
      </c>
      <c r="AL637" s="16">
        <v>100</v>
      </c>
      <c r="AM637" s="16">
        <v>109</v>
      </c>
      <c r="AN637" s="16">
        <v>199</v>
      </c>
      <c r="AO637" s="17">
        <v>41</v>
      </c>
      <c r="AP637" s="16">
        <v>94</v>
      </c>
      <c r="AQ637" s="16">
        <v>131</v>
      </c>
      <c r="AR637" s="17">
        <v>124</v>
      </c>
      <c r="AS637" s="16">
        <v>66</v>
      </c>
      <c r="AT637" s="16">
        <v>190</v>
      </c>
      <c r="AU637" s="16">
        <v>90</v>
      </c>
      <c r="AV637" s="16">
        <v>134</v>
      </c>
      <c r="AW637" s="17">
        <v>107</v>
      </c>
      <c r="AX637" s="16">
        <v>167</v>
      </c>
      <c r="AY637" s="17">
        <v>243</v>
      </c>
      <c r="AZ637" s="16">
        <v>89</v>
      </c>
      <c r="BA637" s="17">
        <v>72</v>
      </c>
      <c r="BB637" s="16">
        <v>228</v>
      </c>
      <c r="BC637" s="16">
        <v>24</v>
      </c>
      <c r="BD637" s="17">
        <v>69</v>
      </c>
      <c r="BE637" s="16">
        <v>105</v>
      </c>
      <c r="BF637" s="18">
        <v>117</v>
      </c>
    </row>
    <row r="638" spans="1:58" ht="24.95" customHeight="1">
      <c r="A638" s="6"/>
      <c r="B638" s="15"/>
      <c r="C638" s="23"/>
      <c r="D638" s="23"/>
      <c r="E638" s="22"/>
      <c r="F638" s="22"/>
      <c r="G638" s="23"/>
      <c r="H638" s="22"/>
      <c r="I638" s="23"/>
      <c r="J638" s="22"/>
      <c r="K638" s="22"/>
      <c r="L638" s="22"/>
      <c r="M638" s="23"/>
      <c r="N638" s="22"/>
      <c r="O638" s="23"/>
      <c r="P638" s="22"/>
      <c r="Q638" s="22"/>
      <c r="R638" s="22"/>
      <c r="S638" s="22"/>
      <c r="T638" s="22"/>
      <c r="U638" s="23"/>
      <c r="V638" s="22"/>
      <c r="W638" s="23"/>
      <c r="X638" s="22"/>
      <c r="Y638" s="22"/>
      <c r="Z638" s="23"/>
      <c r="AA638" s="22"/>
      <c r="AB638" s="22"/>
      <c r="AC638" s="22"/>
      <c r="AD638" s="23"/>
      <c r="AE638" s="22"/>
      <c r="AF638" s="22"/>
      <c r="AG638" s="22"/>
      <c r="AH638" s="23"/>
      <c r="AI638" s="22"/>
      <c r="AJ638" s="22"/>
      <c r="AK638" s="23"/>
      <c r="AL638" s="22"/>
      <c r="AM638" s="22"/>
      <c r="AN638" s="22"/>
      <c r="AO638" s="23"/>
      <c r="AP638" s="22"/>
      <c r="AQ638" s="22"/>
      <c r="AR638" s="23"/>
      <c r="AS638" s="22"/>
      <c r="AT638" s="22"/>
      <c r="AU638" s="22"/>
      <c r="AV638" s="22"/>
      <c r="AW638" s="23"/>
      <c r="AX638" s="22"/>
      <c r="AY638" s="23"/>
      <c r="AZ638" s="22"/>
      <c r="BA638" s="23"/>
      <c r="BB638" s="22"/>
      <c r="BC638" s="22"/>
      <c r="BD638" s="23"/>
      <c r="BE638" s="22"/>
      <c r="BF638" s="25"/>
    </row>
    <row r="639" spans="1:58" ht="24.95" customHeight="1">
      <c r="A639" s="6"/>
      <c r="B639" s="15" t="s">
        <v>286</v>
      </c>
      <c r="C639" s="49">
        <v>0.86</v>
      </c>
      <c r="D639" s="49">
        <v>0.99</v>
      </c>
      <c r="E639" s="50">
        <v>0.8</v>
      </c>
      <c r="F639" s="50">
        <v>0.77</v>
      </c>
      <c r="G639" s="49">
        <v>0.83</v>
      </c>
      <c r="H639" s="50">
        <v>0.89</v>
      </c>
      <c r="I639" s="49">
        <v>0.89</v>
      </c>
      <c r="J639" s="50">
        <v>0.87</v>
      </c>
      <c r="K639" s="50">
        <v>0.87</v>
      </c>
      <c r="L639" s="50">
        <v>0.84</v>
      </c>
      <c r="M639" s="49">
        <v>0.83</v>
      </c>
      <c r="N639" s="50">
        <v>0.95</v>
      </c>
      <c r="O639" s="49">
        <v>0.86</v>
      </c>
      <c r="P639" s="50">
        <v>0.87</v>
      </c>
      <c r="Q639" s="50">
        <v>0.83</v>
      </c>
      <c r="R639" s="50">
        <v>0.92</v>
      </c>
      <c r="S639" s="50">
        <v>0.86</v>
      </c>
      <c r="T639" s="50">
        <v>0.86</v>
      </c>
      <c r="U639" s="49">
        <v>0.97</v>
      </c>
      <c r="V639" s="50">
        <v>0.77</v>
      </c>
      <c r="W639" s="49">
        <v>0.98</v>
      </c>
      <c r="X639" s="50">
        <v>0.87</v>
      </c>
      <c r="Y639" s="50">
        <v>0.81</v>
      </c>
      <c r="Z639" s="49">
        <v>0.9</v>
      </c>
      <c r="AA639" s="50">
        <v>0.85</v>
      </c>
      <c r="AB639" s="50">
        <v>0.77</v>
      </c>
      <c r="AC639" s="50">
        <v>0.91</v>
      </c>
      <c r="AD639" s="49">
        <v>0.8</v>
      </c>
      <c r="AE639" s="50">
        <v>0.88</v>
      </c>
      <c r="AF639" s="50">
        <v>0.93</v>
      </c>
      <c r="AG639" s="50">
        <v>0.91</v>
      </c>
      <c r="AH639" s="49">
        <v>0.75</v>
      </c>
      <c r="AI639" s="50">
        <v>0.9</v>
      </c>
      <c r="AJ639" s="50">
        <v>0.91</v>
      </c>
      <c r="AK639" s="49">
        <v>0.92</v>
      </c>
      <c r="AL639" s="50">
        <v>0.89</v>
      </c>
      <c r="AM639" s="50">
        <v>0.9</v>
      </c>
      <c r="AN639" s="50">
        <v>0.91</v>
      </c>
      <c r="AO639" s="49">
        <v>0.81</v>
      </c>
      <c r="AP639" s="50">
        <v>0.92</v>
      </c>
      <c r="AQ639" s="50">
        <v>0.83</v>
      </c>
      <c r="AR639" s="49">
        <v>0.96</v>
      </c>
      <c r="AS639" s="50">
        <v>0.97</v>
      </c>
      <c r="AT639" s="50">
        <v>0.96</v>
      </c>
      <c r="AU639" s="50">
        <v>0.69</v>
      </c>
      <c r="AV639" s="50">
        <v>0.98</v>
      </c>
      <c r="AW639" s="49">
        <v>0.75</v>
      </c>
      <c r="AX639" s="50">
        <v>0.95</v>
      </c>
      <c r="AY639" s="49">
        <v>0.91</v>
      </c>
      <c r="AZ639" s="50">
        <v>0.99</v>
      </c>
      <c r="BA639" s="49">
        <v>0.87</v>
      </c>
      <c r="BB639" s="50">
        <v>0.87</v>
      </c>
      <c r="BC639" s="50">
        <v>0.93</v>
      </c>
      <c r="BD639" s="49">
        <v>0.82</v>
      </c>
      <c r="BE639" s="50">
        <v>0.85</v>
      </c>
      <c r="BF639" s="51">
        <v>0.93</v>
      </c>
    </row>
    <row r="640" spans="1:58" ht="24.95" customHeight="1">
      <c r="A640" s="6"/>
      <c r="B640" s="15" t="s">
        <v>287</v>
      </c>
      <c r="C640" s="49">
        <v>0.11</v>
      </c>
      <c r="D640" s="23" t="s">
        <v>152</v>
      </c>
      <c r="E640" s="50">
        <v>0.18</v>
      </c>
      <c r="F640" s="50">
        <v>0.18</v>
      </c>
      <c r="G640" s="49">
        <v>0.12</v>
      </c>
      <c r="H640" s="50">
        <v>0.1</v>
      </c>
      <c r="I640" s="49">
        <v>0.05</v>
      </c>
      <c r="J640" s="50">
        <v>0.11</v>
      </c>
      <c r="K640" s="50">
        <v>0.11</v>
      </c>
      <c r="L640" s="50">
        <v>0.15</v>
      </c>
      <c r="M640" s="49">
        <v>0.15</v>
      </c>
      <c r="N640" s="50">
        <v>0.05</v>
      </c>
      <c r="O640" s="49">
        <v>0.13</v>
      </c>
      <c r="P640" s="50">
        <v>0.12</v>
      </c>
      <c r="Q640" s="50">
        <v>0.12</v>
      </c>
      <c r="R640" s="50">
        <v>0.05</v>
      </c>
      <c r="S640" s="50">
        <v>0.12</v>
      </c>
      <c r="T640" s="50">
        <v>0.09</v>
      </c>
      <c r="U640" s="49">
        <v>0.02</v>
      </c>
      <c r="V640" s="50">
        <v>0.21</v>
      </c>
      <c r="W640" s="49">
        <v>0.02</v>
      </c>
      <c r="X640" s="50">
        <v>7.0000000000000007E-2</v>
      </c>
      <c r="Y640" s="50">
        <v>0.18</v>
      </c>
      <c r="Z640" s="49">
        <v>0.06</v>
      </c>
      <c r="AA640" s="50">
        <v>0.13</v>
      </c>
      <c r="AB640" s="50">
        <v>0.22</v>
      </c>
      <c r="AC640" s="50">
        <v>0.09</v>
      </c>
      <c r="AD640" s="49">
        <v>0.16</v>
      </c>
      <c r="AE640" s="50">
        <v>0.1</v>
      </c>
      <c r="AF640" s="50">
        <v>7.0000000000000007E-2</v>
      </c>
      <c r="AG640" s="50">
        <v>0.08</v>
      </c>
      <c r="AH640" s="49">
        <v>0.2</v>
      </c>
      <c r="AI640" s="50">
        <v>7.0000000000000007E-2</v>
      </c>
      <c r="AJ640" s="50">
        <v>0.08</v>
      </c>
      <c r="AK640" s="49">
        <v>0.05</v>
      </c>
      <c r="AL640" s="50">
        <v>0.09</v>
      </c>
      <c r="AM640" s="50">
        <v>0.1</v>
      </c>
      <c r="AN640" s="50">
        <v>0.08</v>
      </c>
      <c r="AO640" s="49">
        <v>0.17</v>
      </c>
      <c r="AP640" s="50">
        <v>0.06</v>
      </c>
      <c r="AQ640" s="50">
        <v>0.15</v>
      </c>
      <c r="AR640" s="49">
        <v>0.03</v>
      </c>
      <c r="AS640" s="50">
        <v>0.03</v>
      </c>
      <c r="AT640" s="50">
        <v>0.03</v>
      </c>
      <c r="AU640" s="50">
        <v>0.24</v>
      </c>
      <c r="AV640" s="50">
        <v>0.01</v>
      </c>
      <c r="AW640" s="49">
        <v>0.21</v>
      </c>
      <c r="AX640" s="50">
        <v>0.04</v>
      </c>
      <c r="AY640" s="49">
        <v>0.08</v>
      </c>
      <c r="AZ640" s="50">
        <v>0.01</v>
      </c>
      <c r="BA640" s="49">
        <v>0.12</v>
      </c>
      <c r="BB640" s="50">
        <v>0.11</v>
      </c>
      <c r="BC640" s="50">
        <v>7.0000000000000007E-2</v>
      </c>
      <c r="BD640" s="49">
        <v>0.18</v>
      </c>
      <c r="BE640" s="50">
        <v>0.1</v>
      </c>
      <c r="BF640" s="51">
        <v>0.06</v>
      </c>
    </row>
    <row r="641" spans="1:58" ht="24.95" customHeight="1">
      <c r="A641" s="6"/>
      <c r="B641" s="15" t="s">
        <v>288</v>
      </c>
      <c r="C641" s="49">
        <v>0.75</v>
      </c>
      <c r="D641" s="49">
        <v>0.99</v>
      </c>
      <c r="E641" s="50">
        <v>0.62</v>
      </c>
      <c r="F641" s="50">
        <v>0.6</v>
      </c>
      <c r="G641" s="49">
        <v>0.71</v>
      </c>
      <c r="H641" s="50">
        <v>0.79</v>
      </c>
      <c r="I641" s="49">
        <v>0.84</v>
      </c>
      <c r="J641" s="50">
        <v>0.76</v>
      </c>
      <c r="K641" s="50">
        <v>0.75</v>
      </c>
      <c r="L641" s="50">
        <v>0.69</v>
      </c>
      <c r="M641" s="49">
        <v>0.68</v>
      </c>
      <c r="N641" s="50">
        <v>0.9</v>
      </c>
      <c r="O641" s="49">
        <v>0.73</v>
      </c>
      <c r="P641" s="50">
        <v>0.75</v>
      </c>
      <c r="Q641" s="50">
        <v>0.7</v>
      </c>
      <c r="R641" s="50">
        <v>0.87</v>
      </c>
      <c r="S641" s="50">
        <v>0.74</v>
      </c>
      <c r="T641" s="50">
        <v>0.77</v>
      </c>
      <c r="U641" s="49">
        <v>0.95</v>
      </c>
      <c r="V641" s="50">
        <v>0.56000000000000005</v>
      </c>
      <c r="W641" s="49">
        <v>0.96</v>
      </c>
      <c r="X641" s="50">
        <v>0.79</v>
      </c>
      <c r="Y641" s="50">
        <v>0.63</v>
      </c>
      <c r="Z641" s="49">
        <v>0.84</v>
      </c>
      <c r="AA641" s="50">
        <v>0.71</v>
      </c>
      <c r="AB641" s="50">
        <v>0.54</v>
      </c>
      <c r="AC641" s="50">
        <v>0.83</v>
      </c>
      <c r="AD641" s="49">
        <v>0.64</v>
      </c>
      <c r="AE641" s="50">
        <v>0.78</v>
      </c>
      <c r="AF641" s="50">
        <v>0.86</v>
      </c>
      <c r="AG641" s="50">
        <v>0.83</v>
      </c>
      <c r="AH641" s="49">
        <v>0.55000000000000004</v>
      </c>
      <c r="AI641" s="50">
        <v>0.82</v>
      </c>
      <c r="AJ641" s="50">
        <v>0.83</v>
      </c>
      <c r="AK641" s="49">
        <v>0.86</v>
      </c>
      <c r="AL641" s="50">
        <v>0.8</v>
      </c>
      <c r="AM641" s="50">
        <v>0.8</v>
      </c>
      <c r="AN641" s="50">
        <v>0.83</v>
      </c>
      <c r="AO641" s="49">
        <v>0.64</v>
      </c>
      <c r="AP641" s="50">
        <v>0.86</v>
      </c>
      <c r="AQ641" s="50">
        <v>0.68</v>
      </c>
      <c r="AR641" s="49">
        <v>0.93</v>
      </c>
      <c r="AS641" s="50">
        <v>0.93</v>
      </c>
      <c r="AT641" s="50">
        <v>0.93</v>
      </c>
      <c r="AU641" s="50">
        <v>0.44</v>
      </c>
      <c r="AV641" s="50">
        <v>0.97</v>
      </c>
      <c r="AW641" s="49">
        <v>0.54</v>
      </c>
      <c r="AX641" s="50">
        <v>0.91</v>
      </c>
      <c r="AY641" s="49">
        <v>0.83</v>
      </c>
      <c r="AZ641" s="50">
        <v>0.98</v>
      </c>
      <c r="BA641" s="49">
        <v>0.75</v>
      </c>
      <c r="BB641" s="50">
        <v>0.76</v>
      </c>
      <c r="BC641" s="50">
        <v>0.85</v>
      </c>
      <c r="BD641" s="49">
        <v>0.64</v>
      </c>
      <c r="BE641" s="50">
        <v>0.75</v>
      </c>
      <c r="BF641" s="51">
        <v>0.87</v>
      </c>
    </row>
    <row r="642" spans="1:58" ht="24.95" customHeight="1">
      <c r="A642" s="6"/>
      <c r="B642" s="15" t="s">
        <v>289</v>
      </c>
      <c r="C642" s="32">
        <v>0.63</v>
      </c>
      <c r="D642" s="32">
        <v>0.89</v>
      </c>
      <c r="E642" s="31">
        <v>0.61</v>
      </c>
      <c r="F642" s="31">
        <v>0.4</v>
      </c>
      <c r="G642" s="32">
        <v>0.63</v>
      </c>
      <c r="H642" s="31">
        <v>0.63</v>
      </c>
      <c r="I642" s="32">
        <v>0.77</v>
      </c>
      <c r="J642" s="31">
        <v>0.71</v>
      </c>
      <c r="K642" s="31">
        <v>0.63</v>
      </c>
      <c r="L642" s="31">
        <v>0.48</v>
      </c>
      <c r="M642" s="32">
        <v>0.53</v>
      </c>
      <c r="N642" s="31">
        <v>0.83</v>
      </c>
      <c r="O642" s="32">
        <v>0.63</v>
      </c>
      <c r="P642" s="31">
        <v>0.68</v>
      </c>
      <c r="Q642" s="31">
        <v>0.55000000000000004</v>
      </c>
      <c r="R642" s="31">
        <v>0.67</v>
      </c>
      <c r="S642" s="31">
        <v>0.65</v>
      </c>
      <c r="T642" s="31">
        <v>0.6</v>
      </c>
      <c r="U642" s="32">
        <v>0.85</v>
      </c>
      <c r="V642" s="31">
        <v>0.42</v>
      </c>
      <c r="W642" s="32">
        <v>0.73</v>
      </c>
      <c r="X642" s="31">
        <v>0.62</v>
      </c>
      <c r="Y642" s="31">
        <v>0.6</v>
      </c>
      <c r="Z642" s="32">
        <v>0.65</v>
      </c>
      <c r="AA642" s="31">
        <v>0.66</v>
      </c>
      <c r="AB642" s="31">
        <v>0.59</v>
      </c>
      <c r="AC642" s="31">
        <v>0.61</v>
      </c>
      <c r="AD642" s="32">
        <v>0.48</v>
      </c>
      <c r="AE642" s="31">
        <v>0.68</v>
      </c>
      <c r="AF642" s="31">
        <v>0.78</v>
      </c>
      <c r="AG642" s="31">
        <v>0.74</v>
      </c>
      <c r="AH642" s="32">
        <v>0.44</v>
      </c>
      <c r="AI642" s="31">
        <v>0.59</v>
      </c>
      <c r="AJ642" s="31">
        <v>0.77</v>
      </c>
      <c r="AK642" s="32">
        <v>0.75</v>
      </c>
      <c r="AL642" s="31">
        <v>0.63</v>
      </c>
      <c r="AM642" s="31">
        <v>0.75</v>
      </c>
      <c r="AN642" s="31">
        <v>0.7</v>
      </c>
      <c r="AO642" s="32">
        <v>0.4</v>
      </c>
      <c r="AP642" s="31">
        <v>0.79</v>
      </c>
      <c r="AQ642" s="31">
        <v>0.56999999999999995</v>
      </c>
      <c r="AR642" s="32">
        <v>0.91</v>
      </c>
      <c r="AS642" s="31">
        <v>0.62</v>
      </c>
      <c r="AT642" s="31">
        <v>0.81</v>
      </c>
      <c r="AU642" s="31">
        <v>0.34</v>
      </c>
      <c r="AV642" s="31">
        <v>0.82</v>
      </c>
      <c r="AW642" s="32">
        <v>0.39</v>
      </c>
      <c r="AX642" s="31">
        <v>0.78</v>
      </c>
      <c r="AY642" s="32">
        <v>0.69</v>
      </c>
      <c r="AZ642" s="31">
        <v>0.82</v>
      </c>
      <c r="BA642" s="32">
        <v>0.69</v>
      </c>
      <c r="BB642" s="31">
        <v>0.62</v>
      </c>
      <c r="BC642" s="31">
        <v>0.85</v>
      </c>
      <c r="BD642" s="32">
        <v>0.56000000000000005</v>
      </c>
      <c r="BE642" s="31">
        <v>0.6</v>
      </c>
      <c r="BF642" s="34">
        <v>0.74</v>
      </c>
    </row>
    <row r="643" spans="1:58" ht="24.95" customHeight="1">
      <c r="A643" s="6"/>
      <c r="B643" s="15" t="s">
        <v>290</v>
      </c>
      <c r="C643" s="32">
        <v>0.23</v>
      </c>
      <c r="D643" s="32">
        <v>0.11</v>
      </c>
      <c r="E643" s="31">
        <v>0.19</v>
      </c>
      <c r="F643" s="31">
        <v>0.37</v>
      </c>
      <c r="G643" s="32">
        <v>0.2</v>
      </c>
      <c r="H643" s="31">
        <v>0.26</v>
      </c>
      <c r="I643" s="32">
        <v>0.12</v>
      </c>
      <c r="J643" s="31">
        <v>0.17</v>
      </c>
      <c r="K643" s="31">
        <v>0.24</v>
      </c>
      <c r="L643" s="31">
        <v>0.36</v>
      </c>
      <c r="M643" s="32">
        <v>0.3</v>
      </c>
      <c r="N643" s="31">
        <v>0.12</v>
      </c>
      <c r="O643" s="32">
        <v>0.23</v>
      </c>
      <c r="P643" s="31">
        <v>0.19</v>
      </c>
      <c r="Q643" s="31">
        <v>0.27</v>
      </c>
      <c r="R643" s="31">
        <v>0.25</v>
      </c>
      <c r="S643" s="31">
        <v>0.21</v>
      </c>
      <c r="T643" s="31">
        <v>0.26</v>
      </c>
      <c r="U643" s="32">
        <v>0.12</v>
      </c>
      <c r="V643" s="31">
        <v>0.36</v>
      </c>
      <c r="W643" s="32">
        <v>0.25</v>
      </c>
      <c r="X643" s="31">
        <v>0.25</v>
      </c>
      <c r="Y643" s="31">
        <v>0.21</v>
      </c>
      <c r="Z643" s="32">
        <v>0.24</v>
      </c>
      <c r="AA643" s="31">
        <v>0.18</v>
      </c>
      <c r="AB643" s="31">
        <v>0.17</v>
      </c>
      <c r="AC643" s="31">
        <v>0.31</v>
      </c>
      <c r="AD643" s="32">
        <v>0.32</v>
      </c>
      <c r="AE643" s="31">
        <v>0.2</v>
      </c>
      <c r="AF643" s="31">
        <v>0.15</v>
      </c>
      <c r="AG643" s="31">
        <v>0.17</v>
      </c>
      <c r="AH643" s="32">
        <v>0.31</v>
      </c>
      <c r="AI643" s="31">
        <v>0.3</v>
      </c>
      <c r="AJ643" s="31">
        <v>0.15</v>
      </c>
      <c r="AK643" s="32">
        <v>0.17</v>
      </c>
      <c r="AL643" s="31">
        <v>0.26</v>
      </c>
      <c r="AM643" s="31">
        <v>0.15</v>
      </c>
      <c r="AN643" s="31">
        <v>0.21</v>
      </c>
      <c r="AO643" s="32">
        <v>0.41</v>
      </c>
      <c r="AP643" s="31">
        <v>0.13</v>
      </c>
      <c r="AQ643" s="31">
        <v>0.25</v>
      </c>
      <c r="AR643" s="32">
        <v>0.05</v>
      </c>
      <c r="AS643" s="31">
        <v>0.35</v>
      </c>
      <c r="AT643" s="31">
        <v>0.16</v>
      </c>
      <c r="AU643" s="31">
        <v>0.35</v>
      </c>
      <c r="AV643" s="31">
        <v>0.16</v>
      </c>
      <c r="AW643" s="32">
        <v>0.36</v>
      </c>
      <c r="AX643" s="31">
        <v>0.17</v>
      </c>
      <c r="AY643" s="32">
        <v>0.22</v>
      </c>
      <c r="AZ643" s="31">
        <v>0.17</v>
      </c>
      <c r="BA643" s="32">
        <v>0.18</v>
      </c>
      <c r="BB643" s="31">
        <v>0.25</v>
      </c>
      <c r="BC643" s="31">
        <v>7.0000000000000007E-2</v>
      </c>
      <c r="BD643" s="32">
        <v>0.26</v>
      </c>
      <c r="BE643" s="31">
        <v>0.25</v>
      </c>
      <c r="BF643" s="34">
        <v>0.19</v>
      </c>
    </row>
    <row r="644" spans="1:58" ht="24.95" customHeight="1">
      <c r="A644" s="6"/>
      <c r="B644" s="15" t="s">
        <v>291</v>
      </c>
      <c r="C644" s="32">
        <v>0.06</v>
      </c>
      <c r="D644" s="32" t="s">
        <v>152</v>
      </c>
      <c r="E644" s="31">
        <v>0.1</v>
      </c>
      <c r="F644" s="31">
        <v>0.11</v>
      </c>
      <c r="G644" s="32">
        <v>0.06</v>
      </c>
      <c r="H644" s="31">
        <v>7.0000000000000007E-2</v>
      </c>
      <c r="I644" s="32">
        <v>0.02</v>
      </c>
      <c r="J644" s="31">
        <v>0.1</v>
      </c>
      <c r="K644" s="31">
        <v>0.05</v>
      </c>
      <c r="L644" s="31">
        <v>7.0000000000000007E-2</v>
      </c>
      <c r="M644" s="32">
        <v>0.09</v>
      </c>
      <c r="N644" s="31">
        <v>0.02</v>
      </c>
      <c r="O644" s="32">
        <v>0.04</v>
      </c>
      <c r="P644" s="31">
        <v>0.09</v>
      </c>
      <c r="Q644" s="31">
        <v>7.0000000000000007E-2</v>
      </c>
      <c r="R644" s="31">
        <v>0.05</v>
      </c>
      <c r="S644" s="31">
        <v>7.0000000000000007E-2</v>
      </c>
      <c r="T644" s="31">
        <v>0.06</v>
      </c>
      <c r="U644" s="32" t="s">
        <v>152</v>
      </c>
      <c r="V644" s="31">
        <v>0.13</v>
      </c>
      <c r="W644" s="32">
        <v>0.01</v>
      </c>
      <c r="X644" s="31">
        <v>0.06</v>
      </c>
      <c r="Y644" s="31">
        <v>0.09</v>
      </c>
      <c r="Z644" s="32">
        <v>0.05</v>
      </c>
      <c r="AA644" s="31">
        <v>0.09</v>
      </c>
      <c r="AB644" s="31">
        <v>0.11</v>
      </c>
      <c r="AC644" s="31">
        <v>0.02</v>
      </c>
      <c r="AD644" s="32">
        <v>0.1</v>
      </c>
      <c r="AE644" s="31">
        <v>7.0000000000000007E-2</v>
      </c>
      <c r="AF644" s="31">
        <v>0.02</v>
      </c>
      <c r="AG644" s="31">
        <v>0.04</v>
      </c>
      <c r="AH644" s="32">
        <v>0.1</v>
      </c>
      <c r="AI644" s="31">
        <v>0.05</v>
      </c>
      <c r="AJ644" s="31">
        <v>0.06</v>
      </c>
      <c r="AK644" s="32">
        <v>0.02</v>
      </c>
      <c r="AL644" s="31">
        <v>0.08</v>
      </c>
      <c r="AM644" s="31">
        <v>0.04</v>
      </c>
      <c r="AN644" s="31">
        <v>0.04</v>
      </c>
      <c r="AO644" s="32">
        <v>0.1</v>
      </c>
      <c r="AP644" s="31">
        <v>0.04</v>
      </c>
      <c r="AQ644" s="31">
        <v>0.09</v>
      </c>
      <c r="AR644" s="32">
        <v>0.01</v>
      </c>
      <c r="AS644" s="31">
        <v>0.02</v>
      </c>
      <c r="AT644" s="31">
        <v>0.01</v>
      </c>
      <c r="AU644" s="31">
        <v>0.16</v>
      </c>
      <c r="AV644" s="31">
        <v>0.01</v>
      </c>
      <c r="AW644" s="32">
        <v>0.12</v>
      </c>
      <c r="AX644" s="31">
        <v>0.02</v>
      </c>
      <c r="AY644" s="32">
        <v>0.06</v>
      </c>
      <c r="AZ644" s="31" t="s">
        <v>152</v>
      </c>
      <c r="BA644" s="32">
        <v>0.09</v>
      </c>
      <c r="BB644" s="31">
        <v>0.06</v>
      </c>
      <c r="BC644" s="31">
        <v>0.04</v>
      </c>
      <c r="BD644" s="32">
        <v>0.1</v>
      </c>
      <c r="BE644" s="31">
        <v>0.08</v>
      </c>
      <c r="BF644" s="34">
        <v>0.04</v>
      </c>
    </row>
    <row r="645" spans="1:58" ht="24.95" customHeight="1">
      <c r="A645" s="6"/>
      <c r="B645" s="15" t="s">
        <v>292</v>
      </c>
      <c r="C645" s="32">
        <v>0.04</v>
      </c>
      <c r="D645" s="32" t="s">
        <v>152</v>
      </c>
      <c r="E645" s="31">
        <v>0.08</v>
      </c>
      <c r="F645" s="31">
        <v>7.0000000000000007E-2</v>
      </c>
      <c r="G645" s="32">
        <v>0.06</v>
      </c>
      <c r="H645" s="31">
        <v>0.04</v>
      </c>
      <c r="I645" s="32">
        <v>0.03</v>
      </c>
      <c r="J645" s="31">
        <v>0.01</v>
      </c>
      <c r="K645" s="31">
        <v>0.06</v>
      </c>
      <c r="L645" s="31">
        <v>7.0000000000000007E-2</v>
      </c>
      <c r="M645" s="32">
        <v>0.06</v>
      </c>
      <c r="N645" s="31">
        <v>0.03</v>
      </c>
      <c r="O645" s="32">
        <v>0.09</v>
      </c>
      <c r="P645" s="31">
        <v>0.03</v>
      </c>
      <c r="Q645" s="31">
        <v>0.05</v>
      </c>
      <c r="R645" s="31" t="s">
        <v>152</v>
      </c>
      <c r="S645" s="31">
        <v>0.05</v>
      </c>
      <c r="T645" s="31">
        <v>0.03</v>
      </c>
      <c r="U645" s="32">
        <v>0.02</v>
      </c>
      <c r="V645" s="31">
        <v>0.08</v>
      </c>
      <c r="W645" s="32">
        <v>0.01</v>
      </c>
      <c r="X645" s="31">
        <v>0.01</v>
      </c>
      <c r="Y645" s="31">
        <v>0.09</v>
      </c>
      <c r="Z645" s="32">
        <v>0.01</v>
      </c>
      <c r="AA645" s="31">
        <v>0.04</v>
      </c>
      <c r="AB645" s="31">
        <v>0.11</v>
      </c>
      <c r="AC645" s="31">
        <v>0.06</v>
      </c>
      <c r="AD645" s="32">
        <v>0.06</v>
      </c>
      <c r="AE645" s="31">
        <v>0.03</v>
      </c>
      <c r="AF645" s="31">
        <v>0.04</v>
      </c>
      <c r="AG645" s="31">
        <v>0.04</v>
      </c>
      <c r="AH645" s="32">
        <v>0.1</v>
      </c>
      <c r="AI645" s="31">
        <v>0.02</v>
      </c>
      <c r="AJ645" s="31">
        <v>0.02</v>
      </c>
      <c r="AK645" s="32">
        <v>0.03</v>
      </c>
      <c r="AL645" s="31">
        <v>0.01</v>
      </c>
      <c r="AM645" s="31">
        <v>0.06</v>
      </c>
      <c r="AN645" s="31">
        <v>0.04</v>
      </c>
      <c r="AO645" s="32">
        <v>7.0000000000000007E-2</v>
      </c>
      <c r="AP645" s="31">
        <v>0.02</v>
      </c>
      <c r="AQ645" s="31">
        <v>0.06</v>
      </c>
      <c r="AR645" s="32">
        <v>0.02</v>
      </c>
      <c r="AS645" s="31">
        <v>0.01</v>
      </c>
      <c r="AT645" s="31">
        <v>0.02</v>
      </c>
      <c r="AU645" s="31">
        <v>0.08</v>
      </c>
      <c r="AV645" s="31" t="s">
        <v>152</v>
      </c>
      <c r="AW645" s="32">
        <v>0.09</v>
      </c>
      <c r="AX645" s="31">
        <v>0.02</v>
      </c>
      <c r="AY645" s="32">
        <v>0.02</v>
      </c>
      <c r="AZ645" s="31">
        <v>0.01</v>
      </c>
      <c r="BA645" s="32">
        <v>0.03</v>
      </c>
      <c r="BB645" s="31">
        <v>0.05</v>
      </c>
      <c r="BC645" s="31">
        <v>0.03</v>
      </c>
      <c r="BD645" s="32">
        <v>0.08</v>
      </c>
      <c r="BE645" s="31">
        <v>0.02</v>
      </c>
      <c r="BF645" s="34">
        <v>0.03</v>
      </c>
    </row>
    <row r="646" spans="1:58" ht="24.95" customHeight="1">
      <c r="A646" s="8"/>
      <c r="B646" s="15" t="s">
        <v>157</v>
      </c>
      <c r="C646" s="39">
        <v>0.03</v>
      </c>
      <c r="D646" s="39">
        <v>0.01</v>
      </c>
      <c r="E646" s="35">
        <v>0.02</v>
      </c>
      <c r="F646" s="35">
        <v>0.05</v>
      </c>
      <c r="G646" s="39">
        <v>0.05</v>
      </c>
      <c r="H646" s="35">
        <v>0.01</v>
      </c>
      <c r="I646" s="39">
        <v>0.06</v>
      </c>
      <c r="J646" s="35">
        <v>0.01</v>
      </c>
      <c r="K646" s="35">
        <v>0.02</v>
      </c>
      <c r="L646" s="35">
        <v>0.02</v>
      </c>
      <c r="M646" s="39">
        <v>0.02</v>
      </c>
      <c r="N646" s="35" t="s">
        <v>152</v>
      </c>
      <c r="O646" s="39">
        <v>0.01</v>
      </c>
      <c r="P646" s="35">
        <v>0.02</v>
      </c>
      <c r="Q646" s="35">
        <v>0.05</v>
      </c>
      <c r="R646" s="35">
        <v>0.03</v>
      </c>
      <c r="S646" s="35">
        <v>0.01</v>
      </c>
      <c r="T646" s="35">
        <v>0.04</v>
      </c>
      <c r="U646" s="39">
        <v>0.01</v>
      </c>
      <c r="V646" s="35">
        <v>0.02</v>
      </c>
      <c r="W646" s="39" t="s">
        <v>152</v>
      </c>
      <c r="X646" s="35">
        <v>0.06</v>
      </c>
      <c r="Y646" s="35">
        <v>0.01</v>
      </c>
      <c r="Z646" s="39">
        <v>0.05</v>
      </c>
      <c r="AA646" s="35">
        <v>0.02</v>
      </c>
      <c r="AB646" s="35">
        <v>0.01</v>
      </c>
      <c r="AC646" s="35" t="s">
        <v>152</v>
      </c>
      <c r="AD646" s="39">
        <v>0.05</v>
      </c>
      <c r="AE646" s="35">
        <v>0.02</v>
      </c>
      <c r="AF646" s="35">
        <v>0.01</v>
      </c>
      <c r="AG646" s="35">
        <v>0.01</v>
      </c>
      <c r="AH646" s="39">
        <v>0.06</v>
      </c>
      <c r="AI646" s="35">
        <v>0.03</v>
      </c>
      <c r="AJ646" s="35">
        <v>0</v>
      </c>
      <c r="AK646" s="39">
        <v>0.03</v>
      </c>
      <c r="AL646" s="35">
        <v>0.03</v>
      </c>
      <c r="AM646" s="35" t="s">
        <v>152</v>
      </c>
      <c r="AN646" s="35">
        <v>0.01</v>
      </c>
      <c r="AO646" s="39">
        <v>0.03</v>
      </c>
      <c r="AP646" s="35">
        <v>0.02</v>
      </c>
      <c r="AQ646" s="35">
        <v>0.03</v>
      </c>
      <c r="AR646" s="39">
        <v>0.01</v>
      </c>
      <c r="AS646" s="35" t="s">
        <v>152</v>
      </c>
      <c r="AT646" s="35">
        <v>0.01</v>
      </c>
      <c r="AU646" s="35">
        <v>7.0000000000000007E-2</v>
      </c>
      <c r="AV646" s="35">
        <v>0.01</v>
      </c>
      <c r="AW646" s="39">
        <v>0.04</v>
      </c>
      <c r="AX646" s="35">
        <v>0.01</v>
      </c>
      <c r="AY646" s="39">
        <v>0.01</v>
      </c>
      <c r="AZ646" s="35" t="s">
        <v>152</v>
      </c>
      <c r="BA646" s="39">
        <v>0.01</v>
      </c>
      <c r="BB646" s="35">
        <v>0.03</v>
      </c>
      <c r="BC646" s="35" t="s">
        <v>152</v>
      </c>
      <c r="BD646" s="39" t="s">
        <v>152</v>
      </c>
      <c r="BE646" s="35">
        <v>0.04</v>
      </c>
      <c r="BF646" s="38">
        <v>0.01</v>
      </c>
    </row>
    <row r="648" spans="1:58" ht="24.95" customHeight="1">
      <c r="A648" s="1"/>
      <c r="B648" s="1" t="s">
        <v>60</v>
      </c>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row>
    <row r="649" spans="1:58" ht="24.9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row>
    <row r="650" spans="1:58" ht="24.95" customHeight="1">
      <c r="A650" s="2" t="s">
        <v>75</v>
      </c>
      <c r="B650" s="3"/>
      <c r="C650" s="69" t="s">
        <v>74</v>
      </c>
      <c r="D650" s="66" t="s">
        <v>76</v>
      </c>
      <c r="E650" s="68"/>
      <c r="F650" s="67"/>
      <c r="G650" s="66" t="s">
        <v>77</v>
      </c>
      <c r="H650" s="67"/>
      <c r="I650" s="66" t="s">
        <v>78</v>
      </c>
      <c r="J650" s="68"/>
      <c r="K650" s="68"/>
      <c r="L650" s="67"/>
      <c r="M650" s="66" t="s">
        <v>79</v>
      </c>
      <c r="N650" s="67"/>
      <c r="O650" s="66" t="s">
        <v>80</v>
      </c>
      <c r="P650" s="68"/>
      <c r="Q650" s="68"/>
      <c r="R650" s="68"/>
      <c r="S650" s="68"/>
      <c r="T650" s="67"/>
      <c r="U650" s="66" t="s">
        <v>81</v>
      </c>
      <c r="V650" s="67"/>
      <c r="W650" s="66" t="s">
        <v>82</v>
      </c>
      <c r="X650" s="68"/>
      <c r="Y650" s="67"/>
      <c r="Z650" s="66" t="s">
        <v>83</v>
      </c>
      <c r="AA650" s="68"/>
      <c r="AB650" s="68"/>
      <c r="AC650" s="67"/>
      <c r="AD650" s="66" t="s">
        <v>84</v>
      </c>
      <c r="AE650" s="68"/>
      <c r="AF650" s="68"/>
      <c r="AG650" s="67"/>
      <c r="AH650" s="66" t="s">
        <v>85</v>
      </c>
      <c r="AI650" s="68"/>
      <c r="AJ650" s="67"/>
      <c r="AK650" s="66" t="s">
        <v>86</v>
      </c>
      <c r="AL650" s="68"/>
      <c r="AM650" s="68"/>
      <c r="AN650" s="67"/>
      <c r="AO650" s="66" t="s">
        <v>87</v>
      </c>
      <c r="AP650" s="68"/>
      <c r="AQ650" s="67"/>
      <c r="AR650" s="66" t="s">
        <v>88</v>
      </c>
      <c r="AS650" s="68"/>
      <c r="AT650" s="68"/>
      <c r="AU650" s="67"/>
      <c r="AV650" s="65" t="s">
        <v>89</v>
      </c>
      <c r="AW650" s="66" t="s">
        <v>90</v>
      </c>
      <c r="AX650" s="67"/>
      <c r="AY650" s="66" t="s">
        <v>91</v>
      </c>
      <c r="AZ650" s="67"/>
      <c r="BA650" s="66" t="s">
        <v>92</v>
      </c>
      <c r="BB650" s="68"/>
      <c r="BC650" s="67"/>
      <c r="BD650" s="66" t="s">
        <v>93</v>
      </c>
      <c r="BE650" s="68"/>
      <c r="BF650" s="67"/>
    </row>
    <row r="651" spans="1:58" ht="24.95" customHeight="1">
      <c r="A651" s="5"/>
      <c r="B651" s="4"/>
      <c r="C651" s="11" t="s">
        <v>94</v>
      </c>
      <c r="D651" s="11" t="s">
        <v>95</v>
      </c>
      <c r="E651" s="10" t="s">
        <v>96</v>
      </c>
      <c r="F651" s="10" t="s">
        <v>97</v>
      </c>
      <c r="G651" s="11" t="s">
        <v>98</v>
      </c>
      <c r="H651" s="10" t="s">
        <v>99</v>
      </c>
      <c r="I651" s="11" t="s">
        <v>100</v>
      </c>
      <c r="J651" s="10" t="s">
        <v>101</v>
      </c>
      <c r="K651" s="10" t="s">
        <v>102</v>
      </c>
      <c r="L651" s="10" t="s">
        <v>103</v>
      </c>
      <c r="M651" s="11" t="s">
        <v>104</v>
      </c>
      <c r="N651" s="10" t="s">
        <v>105</v>
      </c>
      <c r="O651" s="11" t="s">
        <v>106</v>
      </c>
      <c r="P651" s="10" t="s">
        <v>107</v>
      </c>
      <c r="Q651" s="10" t="s">
        <v>108</v>
      </c>
      <c r="R651" s="10" t="s">
        <v>109</v>
      </c>
      <c r="S651" s="10" t="s">
        <v>110</v>
      </c>
      <c r="T651" s="10" t="s">
        <v>111</v>
      </c>
      <c r="U651" s="11" t="s">
        <v>112</v>
      </c>
      <c r="V651" s="10" t="s">
        <v>113</v>
      </c>
      <c r="W651" s="11" t="s">
        <v>114</v>
      </c>
      <c r="X651" s="10" t="s">
        <v>115</v>
      </c>
      <c r="Y651" s="10" t="s">
        <v>116</v>
      </c>
      <c r="Z651" s="11" t="s">
        <v>117</v>
      </c>
      <c r="AA651" s="10" t="s">
        <v>118</v>
      </c>
      <c r="AB651" s="10" t="s">
        <v>119</v>
      </c>
      <c r="AC651" s="10" t="s">
        <v>120</v>
      </c>
      <c r="AD651" s="11" t="s">
        <v>121</v>
      </c>
      <c r="AE651" s="10" t="s">
        <v>122</v>
      </c>
      <c r="AF651" s="10" t="s">
        <v>123</v>
      </c>
      <c r="AG651" s="10" t="s">
        <v>124</v>
      </c>
      <c r="AH651" s="11" t="s">
        <v>125</v>
      </c>
      <c r="AI651" s="10" t="s">
        <v>126</v>
      </c>
      <c r="AJ651" s="10" t="s">
        <v>127</v>
      </c>
      <c r="AK651" s="11" t="s">
        <v>128</v>
      </c>
      <c r="AL651" s="10" t="s">
        <v>129</v>
      </c>
      <c r="AM651" s="10" t="s">
        <v>130</v>
      </c>
      <c r="AN651" s="10" t="s">
        <v>131</v>
      </c>
      <c r="AO651" s="11" t="s">
        <v>132</v>
      </c>
      <c r="AP651" s="10" t="s">
        <v>133</v>
      </c>
      <c r="AQ651" s="10" t="s">
        <v>134</v>
      </c>
      <c r="AR651" s="11" t="s">
        <v>135</v>
      </c>
      <c r="AS651" s="10" t="s">
        <v>136</v>
      </c>
      <c r="AT651" s="10" t="s">
        <v>137</v>
      </c>
      <c r="AU651" s="10" t="s">
        <v>138</v>
      </c>
      <c r="AV651" s="10" t="s">
        <v>139</v>
      </c>
      <c r="AW651" s="11" t="s">
        <v>140</v>
      </c>
      <c r="AX651" s="10" t="s">
        <v>141</v>
      </c>
      <c r="AY651" s="11" t="s">
        <v>142</v>
      </c>
      <c r="AZ651" s="10" t="s">
        <v>143</v>
      </c>
      <c r="BA651" s="11" t="s">
        <v>144</v>
      </c>
      <c r="BB651" s="10" t="s">
        <v>145</v>
      </c>
      <c r="BC651" s="10" t="s">
        <v>146</v>
      </c>
      <c r="BD651" s="11" t="s">
        <v>147</v>
      </c>
      <c r="BE651" s="10" t="s">
        <v>148</v>
      </c>
      <c r="BF651" s="12" t="s">
        <v>149</v>
      </c>
    </row>
    <row r="652" spans="1:58" ht="24.95" customHeight="1">
      <c r="A652" s="7" t="s">
        <v>60</v>
      </c>
      <c r="B652" s="15" t="s">
        <v>150</v>
      </c>
      <c r="C652" s="17">
        <v>301</v>
      </c>
      <c r="D652" s="17">
        <v>108</v>
      </c>
      <c r="E652" s="16">
        <v>58</v>
      </c>
      <c r="F652" s="16">
        <v>114</v>
      </c>
      <c r="G652" s="17">
        <v>136</v>
      </c>
      <c r="H652" s="16">
        <v>163</v>
      </c>
      <c r="I652" s="17">
        <v>60</v>
      </c>
      <c r="J652" s="16">
        <v>78</v>
      </c>
      <c r="K652" s="16">
        <v>81</v>
      </c>
      <c r="L652" s="16">
        <v>82</v>
      </c>
      <c r="M652" s="17">
        <v>181</v>
      </c>
      <c r="N652" s="16">
        <v>93</v>
      </c>
      <c r="O652" s="17">
        <v>81</v>
      </c>
      <c r="P652" s="16">
        <v>93</v>
      </c>
      <c r="Q652" s="16">
        <v>75</v>
      </c>
      <c r="R652" s="16">
        <v>50</v>
      </c>
      <c r="S652" s="16">
        <v>175</v>
      </c>
      <c r="T652" s="16">
        <v>125</v>
      </c>
      <c r="U652" s="17">
        <v>129</v>
      </c>
      <c r="V652" s="16">
        <v>133</v>
      </c>
      <c r="W652" s="17">
        <v>91</v>
      </c>
      <c r="X652" s="16">
        <v>79</v>
      </c>
      <c r="Y652" s="16">
        <v>131</v>
      </c>
      <c r="Z652" s="17">
        <v>146</v>
      </c>
      <c r="AA652" s="16">
        <v>52</v>
      </c>
      <c r="AB652" s="16">
        <v>62</v>
      </c>
      <c r="AC652" s="16">
        <v>40</v>
      </c>
      <c r="AD652" s="17">
        <v>119</v>
      </c>
      <c r="AE652" s="16">
        <v>79</v>
      </c>
      <c r="AF652" s="16">
        <v>94</v>
      </c>
      <c r="AG652" s="16">
        <v>173</v>
      </c>
      <c r="AH652" s="17">
        <v>84</v>
      </c>
      <c r="AI652" s="16">
        <v>87</v>
      </c>
      <c r="AJ652" s="16">
        <v>127</v>
      </c>
      <c r="AK652" s="17">
        <v>212</v>
      </c>
      <c r="AL652" s="16">
        <v>76</v>
      </c>
      <c r="AM652" s="16">
        <v>126</v>
      </c>
      <c r="AN652" s="16">
        <v>187</v>
      </c>
      <c r="AO652" s="17">
        <v>60</v>
      </c>
      <c r="AP652" s="16">
        <v>96</v>
      </c>
      <c r="AQ652" s="16">
        <v>126</v>
      </c>
      <c r="AR652" s="17">
        <v>129</v>
      </c>
      <c r="AS652" s="16">
        <v>60</v>
      </c>
      <c r="AT652" s="16">
        <v>189</v>
      </c>
      <c r="AU652" s="16">
        <v>89</v>
      </c>
      <c r="AV652" s="16">
        <v>136</v>
      </c>
      <c r="AW652" s="17">
        <v>113</v>
      </c>
      <c r="AX652" s="16">
        <v>150</v>
      </c>
      <c r="AY652" s="17">
        <v>251</v>
      </c>
      <c r="AZ652" s="16">
        <v>87</v>
      </c>
      <c r="BA652" s="17">
        <v>72</v>
      </c>
      <c r="BB652" s="16">
        <v>224</v>
      </c>
      <c r="BC652" s="16">
        <v>24</v>
      </c>
      <c r="BD652" s="17">
        <v>69</v>
      </c>
      <c r="BE652" s="16">
        <v>105</v>
      </c>
      <c r="BF652" s="18">
        <v>117</v>
      </c>
    </row>
    <row r="653" spans="1:58" ht="24.95" customHeight="1">
      <c r="A653" s="6"/>
      <c r="B653" s="15"/>
      <c r="C653" s="23"/>
      <c r="D653" s="23"/>
      <c r="E653" s="22"/>
      <c r="F653" s="22"/>
      <c r="G653" s="23"/>
      <c r="H653" s="22"/>
      <c r="I653" s="23"/>
      <c r="J653" s="22"/>
      <c r="K653" s="22"/>
      <c r="L653" s="22"/>
      <c r="M653" s="23"/>
      <c r="N653" s="22"/>
      <c r="O653" s="23"/>
      <c r="P653" s="22"/>
      <c r="Q653" s="22"/>
      <c r="R653" s="22"/>
      <c r="S653" s="22"/>
      <c r="T653" s="22"/>
      <c r="U653" s="23"/>
      <c r="V653" s="22"/>
      <c r="W653" s="23"/>
      <c r="X653" s="22"/>
      <c r="Y653" s="22"/>
      <c r="Z653" s="23"/>
      <c r="AA653" s="22"/>
      <c r="AB653" s="22"/>
      <c r="AC653" s="22"/>
      <c r="AD653" s="23"/>
      <c r="AE653" s="22"/>
      <c r="AF653" s="22"/>
      <c r="AG653" s="22"/>
      <c r="AH653" s="23"/>
      <c r="AI653" s="22"/>
      <c r="AJ653" s="22"/>
      <c r="AK653" s="23"/>
      <c r="AL653" s="22"/>
      <c r="AM653" s="22"/>
      <c r="AN653" s="22"/>
      <c r="AO653" s="23"/>
      <c r="AP653" s="22"/>
      <c r="AQ653" s="22"/>
      <c r="AR653" s="23"/>
      <c r="AS653" s="22"/>
      <c r="AT653" s="22"/>
      <c r="AU653" s="22"/>
      <c r="AV653" s="22"/>
      <c r="AW653" s="23"/>
      <c r="AX653" s="22"/>
      <c r="AY653" s="23"/>
      <c r="AZ653" s="22"/>
      <c r="BA653" s="23"/>
      <c r="BB653" s="22"/>
      <c r="BC653" s="22"/>
      <c r="BD653" s="23"/>
      <c r="BE653" s="22"/>
      <c r="BF653" s="25"/>
    </row>
    <row r="654" spans="1:58" ht="24.95" customHeight="1">
      <c r="A654" s="6"/>
      <c r="B654" s="15" t="s">
        <v>286</v>
      </c>
      <c r="C654" s="49">
        <v>0.84</v>
      </c>
      <c r="D654" s="49">
        <v>0.92</v>
      </c>
      <c r="E654" s="50">
        <v>0.84</v>
      </c>
      <c r="F654" s="50">
        <v>0.77</v>
      </c>
      <c r="G654" s="49">
        <v>0.83</v>
      </c>
      <c r="H654" s="50">
        <v>0.85</v>
      </c>
      <c r="I654" s="49">
        <v>0.96</v>
      </c>
      <c r="J654" s="50">
        <v>0.88</v>
      </c>
      <c r="K654" s="50">
        <v>0.87</v>
      </c>
      <c r="L654" s="50">
        <v>0.7</v>
      </c>
      <c r="M654" s="49">
        <v>0.79</v>
      </c>
      <c r="N654" s="50">
        <v>0.97</v>
      </c>
      <c r="O654" s="49">
        <v>0.91</v>
      </c>
      <c r="P654" s="50">
        <v>0.83</v>
      </c>
      <c r="Q654" s="50">
        <v>0.82</v>
      </c>
      <c r="R654" s="50">
        <v>0.77</v>
      </c>
      <c r="S654" s="50">
        <v>0.87</v>
      </c>
      <c r="T654" s="50">
        <v>0.8</v>
      </c>
      <c r="U654" s="49">
        <v>0.93</v>
      </c>
      <c r="V654" s="50">
        <v>0.75</v>
      </c>
      <c r="W654" s="49">
        <v>0.91</v>
      </c>
      <c r="X654" s="50">
        <v>0.86</v>
      </c>
      <c r="Y654" s="50">
        <v>0.79</v>
      </c>
      <c r="Z654" s="49">
        <v>0.89</v>
      </c>
      <c r="AA654" s="50">
        <v>0.94</v>
      </c>
      <c r="AB654" s="50">
        <v>0.76</v>
      </c>
      <c r="AC654" s="50">
        <v>0.67</v>
      </c>
      <c r="AD654" s="49">
        <v>0.77</v>
      </c>
      <c r="AE654" s="50">
        <v>0.82</v>
      </c>
      <c r="AF654" s="50">
        <v>0.95</v>
      </c>
      <c r="AG654" s="50">
        <v>0.89</v>
      </c>
      <c r="AH654" s="49">
        <v>0.78</v>
      </c>
      <c r="AI654" s="50">
        <v>0.81</v>
      </c>
      <c r="AJ654" s="50">
        <v>0.91</v>
      </c>
      <c r="AK654" s="49">
        <v>0.92</v>
      </c>
      <c r="AL654" s="50">
        <v>0.78</v>
      </c>
      <c r="AM654" s="50">
        <v>0.92</v>
      </c>
      <c r="AN654" s="50">
        <v>0.89</v>
      </c>
      <c r="AO654" s="49">
        <v>0.69</v>
      </c>
      <c r="AP654" s="50">
        <v>0.94</v>
      </c>
      <c r="AQ654" s="50">
        <v>0.84</v>
      </c>
      <c r="AR654" s="49">
        <v>0.93</v>
      </c>
      <c r="AS654" s="50">
        <v>0.87</v>
      </c>
      <c r="AT654" s="50">
        <v>0.91</v>
      </c>
      <c r="AU654" s="50">
        <v>0.77</v>
      </c>
      <c r="AV654" s="50">
        <v>0.96</v>
      </c>
      <c r="AW654" s="49">
        <v>0.77</v>
      </c>
      <c r="AX654" s="50">
        <v>0.89</v>
      </c>
      <c r="AY654" s="49">
        <v>0.87</v>
      </c>
      <c r="AZ654" s="50">
        <v>0.94</v>
      </c>
      <c r="BA654" s="49">
        <v>0.85</v>
      </c>
      <c r="BB654" s="50">
        <v>0.84</v>
      </c>
      <c r="BC654" s="50">
        <v>1</v>
      </c>
      <c r="BD654" s="49">
        <v>0.76</v>
      </c>
      <c r="BE654" s="50">
        <v>0.82</v>
      </c>
      <c r="BF654" s="51">
        <v>0.91</v>
      </c>
    </row>
    <row r="655" spans="1:58" ht="24.95" customHeight="1">
      <c r="A655" s="6"/>
      <c r="B655" s="15" t="s">
        <v>287</v>
      </c>
      <c r="C655" s="49">
        <v>0.14000000000000001</v>
      </c>
      <c r="D655" s="49">
        <v>0.06</v>
      </c>
      <c r="E655" s="50">
        <v>0.14000000000000001</v>
      </c>
      <c r="F655" s="50">
        <v>0.22</v>
      </c>
      <c r="G655" s="49">
        <v>0.14000000000000001</v>
      </c>
      <c r="H655" s="50">
        <v>0.14000000000000001</v>
      </c>
      <c r="I655" s="49">
        <v>0.03</v>
      </c>
      <c r="J655" s="50">
        <v>0.11</v>
      </c>
      <c r="K655" s="50">
        <v>0.12</v>
      </c>
      <c r="L655" s="50">
        <v>0.27</v>
      </c>
      <c r="M655" s="49">
        <v>0.19</v>
      </c>
      <c r="N655" s="50">
        <v>0.02</v>
      </c>
      <c r="O655" s="49">
        <v>7.0000000000000007E-2</v>
      </c>
      <c r="P655" s="50">
        <v>0.14000000000000001</v>
      </c>
      <c r="Q655" s="50">
        <v>0.16</v>
      </c>
      <c r="R655" s="50">
        <v>0.23</v>
      </c>
      <c r="S655" s="50">
        <v>0.11</v>
      </c>
      <c r="T655" s="50">
        <v>0.19</v>
      </c>
      <c r="U655" s="49">
        <v>0.06</v>
      </c>
      <c r="V655" s="50">
        <v>0.22</v>
      </c>
      <c r="W655" s="49">
        <v>0.09</v>
      </c>
      <c r="X655" s="50">
        <v>0.09</v>
      </c>
      <c r="Y655" s="50">
        <v>0.2</v>
      </c>
      <c r="Z655" s="49">
        <v>0.08</v>
      </c>
      <c r="AA655" s="50">
        <v>0.06</v>
      </c>
      <c r="AB655" s="50">
        <v>0.22</v>
      </c>
      <c r="AC655" s="50">
        <v>0.31</v>
      </c>
      <c r="AD655" s="49">
        <v>0.21</v>
      </c>
      <c r="AE655" s="50">
        <v>0.16</v>
      </c>
      <c r="AF655" s="50">
        <v>0.04</v>
      </c>
      <c r="AG655" s="50">
        <v>0.09</v>
      </c>
      <c r="AH655" s="49">
        <v>0.19</v>
      </c>
      <c r="AI655" s="50">
        <v>0.18</v>
      </c>
      <c r="AJ655" s="50">
        <v>7.0000000000000007E-2</v>
      </c>
      <c r="AK655" s="49">
        <v>0.06</v>
      </c>
      <c r="AL655" s="50">
        <v>0.2</v>
      </c>
      <c r="AM655" s="50">
        <v>0.06</v>
      </c>
      <c r="AN655" s="50">
        <v>0.1</v>
      </c>
      <c r="AO655" s="49">
        <v>0.27</v>
      </c>
      <c r="AP655" s="50">
        <v>0.05</v>
      </c>
      <c r="AQ655" s="50">
        <v>0.15</v>
      </c>
      <c r="AR655" s="49">
        <v>0.06</v>
      </c>
      <c r="AS655" s="50">
        <v>0.12</v>
      </c>
      <c r="AT655" s="50">
        <v>0.08</v>
      </c>
      <c r="AU655" s="50">
        <v>0.21</v>
      </c>
      <c r="AV655" s="50">
        <v>0.03</v>
      </c>
      <c r="AW655" s="49">
        <v>0.22</v>
      </c>
      <c r="AX655" s="50">
        <v>0.09</v>
      </c>
      <c r="AY655" s="49">
        <v>0.12</v>
      </c>
      <c r="AZ655" s="50">
        <v>0.06</v>
      </c>
      <c r="BA655" s="49">
        <v>0.11</v>
      </c>
      <c r="BB655" s="50">
        <v>0.15</v>
      </c>
      <c r="BC655" s="22" t="s">
        <v>152</v>
      </c>
      <c r="BD655" s="49">
        <v>0.23</v>
      </c>
      <c r="BE655" s="50">
        <v>0.15</v>
      </c>
      <c r="BF655" s="51">
        <v>0.08</v>
      </c>
    </row>
    <row r="656" spans="1:58" ht="24.95" customHeight="1">
      <c r="A656" s="6"/>
      <c r="B656" s="15" t="s">
        <v>288</v>
      </c>
      <c r="C656" s="49">
        <v>0.7</v>
      </c>
      <c r="D656" s="49">
        <v>0.86</v>
      </c>
      <c r="E656" s="50">
        <v>0.7</v>
      </c>
      <c r="F656" s="50">
        <v>0.55000000000000004</v>
      </c>
      <c r="G656" s="49">
        <v>0.69</v>
      </c>
      <c r="H656" s="50">
        <v>0.71</v>
      </c>
      <c r="I656" s="49">
        <v>0.93</v>
      </c>
      <c r="J656" s="50">
        <v>0.77</v>
      </c>
      <c r="K656" s="50">
        <v>0.75</v>
      </c>
      <c r="L656" s="50">
        <v>0.42</v>
      </c>
      <c r="M656" s="49">
        <v>0.6</v>
      </c>
      <c r="N656" s="50">
        <v>0.94</v>
      </c>
      <c r="O656" s="49">
        <v>0.84</v>
      </c>
      <c r="P656" s="50">
        <v>0.7</v>
      </c>
      <c r="Q656" s="50">
        <v>0.66</v>
      </c>
      <c r="R656" s="50">
        <v>0.55000000000000004</v>
      </c>
      <c r="S656" s="50">
        <v>0.76</v>
      </c>
      <c r="T656" s="50">
        <v>0.61</v>
      </c>
      <c r="U656" s="49">
        <v>0.87</v>
      </c>
      <c r="V656" s="50">
        <v>0.52</v>
      </c>
      <c r="W656" s="49">
        <v>0.81</v>
      </c>
      <c r="X656" s="50">
        <v>0.77</v>
      </c>
      <c r="Y656" s="50">
        <v>0.59</v>
      </c>
      <c r="Z656" s="49">
        <v>0.8</v>
      </c>
      <c r="AA656" s="50">
        <v>0.88</v>
      </c>
      <c r="AB656" s="50">
        <v>0.54</v>
      </c>
      <c r="AC656" s="50">
        <v>0.36</v>
      </c>
      <c r="AD656" s="49">
        <v>0.55000000000000004</v>
      </c>
      <c r="AE656" s="50">
        <v>0.66</v>
      </c>
      <c r="AF656" s="50">
        <v>0.91</v>
      </c>
      <c r="AG656" s="50">
        <v>0.8</v>
      </c>
      <c r="AH656" s="49">
        <v>0.59</v>
      </c>
      <c r="AI656" s="50">
        <v>0.64</v>
      </c>
      <c r="AJ656" s="50">
        <v>0.84</v>
      </c>
      <c r="AK656" s="49">
        <v>0.86</v>
      </c>
      <c r="AL656" s="50">
        <v>0.57999999999999996</v>
      </c>
      <c r="AM656" s="50">
        <v>0.86</v>
      </c>
      <c r="AN656" s="50">
        <v>0.8</v>
      </c>
      <c r="AO656" s="49">
        <v>0.42</v>
      </c>
      <c r="AP656" s="50">
        <v>0.89</v>
      </c>
      <c r="AQ656" s="50">
        <v>0.69</v>
      </c>
      <c r="AR656" s="49">
        <v>0.87</v>
      </c>
      <c r="AS656" s="50">
        <v>0.74</v>
      </c>
      <c r="AT656" s="50">
        <v>0.83</v>
      </c>
      <c r="AU656" s="50">
        <v>0.56999999999999995</v>
      </c>
      <c r="AV656" s="50">
        <v>0.93</v>
      </c>
      <c r="AW656" s="49">
        <v>0.56000000000000005</v>
      </c>
      <c r="AX656" s="50">
        <v>0.8</v>
      </c>
      <c r="AY656" s="49">
        <v>0.74</v>
      </c>
      <c r="AZ656" s="50">
        <v>0.87</v>
      </c>
      <c r="BA656" s="49">
        <v>0.74</v>
      </c>
      <c r="BB656" s="50">
        <v>0.68</v>
      </c>
      <c r="BC656" s="50">
        <v>1</v>
      </c>
      <c r="BD656" s="49">
        <v>0.52</v>
      </c>
      <c r="BE656" s="50">
        <v>0.67</v>
      </c>
      <c r="BF656" s="51">
        <v>0.82</v>
      </c>
    </row>
    <row r="657" spans="1:58" ht="24.95" customHeight="1">
      <c r="A657" s="6"/>
      <c r="B657" s="15" t="s">
        <v>289</v>
      </c>
      <c r="C657" s="32">
        <v>0.55000000000000004</v>
      </c>
      <c r="D657" s="32">
        <v>0.69</v>
      </c>
      <c r="E657" s="31">
        <v>0.54</v>
      </c>
      <c r="F657" s="31">
        <v>0.38</v>
      </c>
      <c r="G657" s="32">
        <v>0.53</v>
      </c>
      <c r="H657" s="31">
        <v>0.56000000000000005</v>
      </c>
      <c r="I657" s="32">
        <v>0.78</v>
      </c>
      <c r="J657" s="31">
        <v>0.64</v>
      </c>
      <c r="K657" s="31">
        <v>0.43</v>
      </c>
      <c r="L657" s="31">
        <v>0.42</v>
      </c>
      <c r="M657" s="32">
        <v>0.52</v>
      </c>
      <c r="N657" s="31">
        <v>0.66</v>
      </c>
      <c r="O657" s="32">
        <v>0.65</v>
      </c>
      <c r="P657" s="31">
        <v>0.54</v>
      </c>
      <c r="Q657" s="31">
        <v>0.45</v>
      </c>
      <c r="R657" s="31">
        <v>0.56000000000000005</v>
      </c>
      <c r="S657" s="31">
        <v>0.59</v>
      </c>
      <c r="T657" s="31">
        <v>0.49</v>
      </c>
      <c r="U657" s="32">
        <v>0.7</v>
      </c>
      <c r="V657" s="31">
        <v>0.41</v>
      </c>
      <c r="W657" s="32">
        <v>0.61</v>
      </c>
      <c r="X657" s="31">
        <v>0.51</v>
      </c>
      <c r="Y657" s="31">
        <v>0.53</v>
      </c>
      <c r="Z657" s="32">
        <v>0.55000000000000004</v>
      </c>
      <c r="AA657" s="31">
        <v>0.75</v>
      </c>
      <c r="AB657" s="31">
        <v>0.45</v>
      </c>
      <c r="AC657" s="31">
        <v>0.44</v>
      </c>
      <c r="AD657" s="32">
        <v>0.4</v>
      </c>
      <c r="AE657" s="31">
        <v>0.56999999999999995</v>
      </c>
      <c r="AF657" s="31">
        <v>0.72</v>
      </c>
      <c r="AG657" s="31">
        <v>0.65</v>
      </c>
      <c r="AH657" s="32">
        <v>0.45</v>
      </c>
      <c r="AI657" s="31">
        <v>0.44</v>
      </c>
      <c r="AJ657" s="31">
        <v>0.7</v>
      </c>
      <c r="AK657" s="32">
        <v>0.69</v>
      </c>
      <c r="AL657" s="31">
        <v>0.47</v>
      </c>
      <c r="AM657" s="31">
        <v>0.68</v>
      </c>
      <c r="AN657" s="31">
        <v>0.63</v>
      </c>
      <c r="AO657" s="32">
        <v>0.36</v>
      </c>
      <c r="AP657" s="31">
        <v>0.69</v>
      </c>
      <c r="AQ657" s="31">
        <v>0.55000000000000004</v>
      </c>
      <c r="AR657" s="32">
        <v>0.72</v>
      </c>
      <c r="AS657" s="31">
        <v>0.64</v>
      </c>
      <c r="AT657" s="31">
        <v>0.7</v>
      </c>
      <c r="AU657" s="31">
        <v>0.33</v>
      </c>
      <c r="AV657" s="31">
        <v>0.71</v>
      </c>
      <c r="AW657" s="32">
        <v>0.39</v>
      </c>
      <c r="AX657" s="31">
        <v>0.66</v>
      </c>
      <c r="AY657" s="32">
        <v>0.61</v>
      </c>
      <c r="AZ657" s="31">
        <v>0.74</v>
      </c>
      <c r="BA657" s="32">
        <v>0.57999999999999996</v>
      </c>
      <c r="BB657" s="31">
        <v>0.54</v>
      </c>
      <c r="BC657" s="31">
        <v>0.75</v>
      </c>
      <c r="BD657" s="32">
        <v>0.51</v>
      </c>
      <c r="BE657" s="31">
        <v>0.5</v>
      </c>
      <c r="BF657" s="34">
        <v>0.62</v>
      </c>
    </row>
    <row r="658" spans="1:58" ht="24.95" customHeight="1">
      <c r="A658" s="6"/>
      <c r="B658" s="15" t="s">
        <v>290</v>
      </c>
      <c r="C658" s="32">
        <v>0.28999999999999998</v>
      </c>
      <c r="D658" s="32">
        <v>0.22</v>
      </c>
      <c r="E658" s="31">
        <v>0.3</v>
      </c>
      <c r="F658" s="31">
        <v>0.38</v>
      </c>
      <c r="G658" s="32">
        <v>0.3</v>
      </c>
      <c r="H658" s="31">
        <v>0.28000000000000003</v>
      </c>
      <c r="I658" s="32">
        <v>0.17</v>
      </c>
      <c r="J658" s="31">
        <v>0.24</v>
      </c>
      <c r="K658" s="31">
        <v>0.44</v>
      </c>
      <c r="L658" s="31">
        <v>0.28000000000000003</v>
      </c>
      <c r="M658" s="32">
        <v>0.27</v>
      </c>
      <c r="N658" s="31">
        <v>0.31</v>
      </c>
      <c r="O658" s="32">
        <v>0.27</v>
      </c>
      <c r="P658" s="31">
        <v>0.28999999999999998</v>
      </c>
      <c r="Q658" s="31">
        <v>0.37</v>
      </c>
      <c r="R658" s="31">
        <v>0.21</v>
      </c>
      <c r="S658" s="31">
        <v>0.28000000000000003</v>
      </c>
      <c r="T658" s="31">
        <v>0.31</v>
      </c>
      <c r="U658" s="32">
        <v>0.23</v>
      </c>
      <c r="V658" s="31">
        <v>0.34</v>
      </c>
      <c r="W658" s="32">
        <v>0.3</v>
      </c>
      <c r="X658" s="31">
        <v>0.35</v>
      </c>
      <c r="Y658" s="31">
        <v>0.26</v>
      </c>
      <c r="Z658" s="32">
        <v>0.34</v>
      </c>
      <c r="AA658" s="31">
        <v>0.19</v>
      </c>
      <c r="AB658" s="31">
        <v>0.31</v>
      </c>
      <c r="AC658" s="31">
        <v>0.23</v>
      </c>
      <c r="AD658" s="32">
        <v>0.37</v>
      </c>
      <c r="AE658" s="31">
        <v>0.25</v>
      </c>
      <c r="AF658" s="31">
        <v>0.23</v>
      </c>
      <c r="AG658" s="31">
        <v>0.24</v>
      </c>
      <c r="AH658" s="32">
        <v>0.33</v>
      </c>
      <c r="AI658" s="31">
        <v>0.37</v>
      </c>
      <c r="AJ658" s="31">
        <v>0.21</v>
      </c>
      <c r="AK658" s="32">
        <v>0.23</v>
      </c>
      <c r="AL658" s="31">
        <v>0.31</v>
      </c>
      <c r="AM658" s="31">
        <v>0.24</v>
      </c>
      <c r="AN658" s="31">
        <v>0.26</v>
      </c>
      <c r="AO658" s="32">
        <v>0.33</v>
      </c>
      <c r="AP658" s="31">
        <v>0.25</v>
      </c>
      <c r="AQ658" s="31">
        <v>0.28999999999999998</v>
      </c>
      <c r="AR658" s="32">
        <v>0.21</v>
      </c>
      <c r="AS658" s="31">
        <v>0.22</v>
      </c>
      <c r="AT658" s="31">
        <v>0.21</v>
      </c>
      <c r="AU658" s="31">
        <v>0.44</v>
      </c>
      <c r="AV658" s="31">
        <v>0.25</v>
      </c>
      <c r="AW658" s="32">
        <v>0.39</v>
      </c>
      <c r="AX658" s="31">
        <v>0.23</v>
      </c>
      <c r="AY658" s="32">
        <v>0.26</v>
      </c>
      <c r="AZ658" s="31">
        <v>0.2</v>
      </c>
      <c r="BA658" s="32">
        <v>0.27</v>
      </c>
      <c r="BB658" s="31">
        <v>0.28999999999999998</v>
      </c>
      <c r="BC658" s="31">
        <v>0.25</v>
      </c>
      <c r="BD658" s="32">
        <v>0.25</v>
      </c>
      <c r="BE658" s="31">
        <v>0.33</v>
      </c>
      <c r="BF658" s="34">
        <v>0.28999999999999998</v>
      </c>
    </row>
    <row r="659" spans="1:58" ht="24.95" customHeight="1">
      <c r="A659" s="6"/>
      <c r="B659" s="15" t="s">
        <v>291</v>
      </c>
      <c r="C659" s="32">
        <v>0.1</v>
      </c>
      <c r="D659" s="32">
        <v>0.06</v>
      </c>
      <c r="E659" s="31">
        <v>0.09</v>
      </c>
      <c r="F659" s="31">
        <v>0.15</v>
      </c>
      <c r="G659" s="32">
        <v>0.08</v>
      </c>
      <c r="H659" s="31">
        <v>0.12</v>
      </c>
      <c r="I659" s="32">
        <v>0.03</v>
      </c>
      <c r="J659" s="31">
        <v>0.04</v>
      </c>
      <c r="K659" s="31">
        <v>0.1</v>
      </c>
      <c r="L659" s="31">
        <v>0.22</v>
      </c>
      <c r="M659" s="32">
        <v>0.13</v>
      </c>
      <c r="N659" s="31">
        <v>0.02</v>
      </c>
      <c r="O659" s="32">
        <v>0.03</v>
      </c>
      <c r="P659" s="31">
        <v>0.09</v>
      </c>
      <c r="Q659" s="31">
        <v>0.14000000000000001</v>
      </c>
      <c r="R659" s="31">
        <v>0.16</v>
      </c>
      <c r="S659" s="31">
        <v>0.06</v>
      </c>
      <c r="T659" s="31">
        <v>0.15</v>
      </c>
      <c r="U659" s="32">
        <v>0.06</v>
      </c>
      <c r="V659" s="31">
        <v>0.17</v>
      </c>
      <c r="W659" s="32">
        <v>7.0000000000000007E-2</v>
      </c>
      <c r="X659" s="31">
        <v>0.05</v>
      </c>
      <c r="Y659" s="31">
        <v>0.15</v>
      </c>
      <c r="Z659" s="32">
        <v>0.05</v>
      </c>
      <c r="AA659" s="31">
        <v>0.06</v>
      </c>
      <c r="AB659" s="31">
        <v>0.14000000000000001</v>
      </c>
      <c r="AC659" s="31">
        <v>0.27</v>
      </c>
      <c r="AD659" s="32">
        <v>0.15</v>
      </c>
      <c r="AE659" s="31">
        <v>0.14000000000000001</v>
      </c>
      <c r="AF659" s="31">
        <v>0.01</v>
      </c>
      <c r="AG659" s="31">
        <v>7.0000000000000007E-2</v>
      </c>
      <c r="AH659" s="32">
        <v>0.17</v>
      </c>
      <c r="AI659" s="31">
        <v>0.14000000000000001</v>
      </c>
      <c r="AJ659" s="31">
        <v>0.03</v>
      </c>
      <c r="AK659" s="32">
        <v>0.04</v>
      </c>
      <c r="AL659" s="31">
        <v>0.17</v>
      </c>
      <c r="AM659" s="31">
        <v>0.04</v>
      </c>
      <c r="AN659" s="31">
        <v>7.0000000000000007E-2</v>
      </c>
      <c r="AO659" s="32">
        <v>0.23</v>
      </c>
      <c r="AP659" s="31">
        <v>0.02</v>
      </c>
      <c r="AQ659" s="31">
        <v>0.11</v>
      </c>
      <c r="AR659" s="32">
        <v>0.06</v>
      </c>
      <c r="AS659" s="31">
        <v>0.08</v>
      </c>
      <c r="AT659" s="31">
        <v>0.06</v>
      </c>
      <c r="AU659" s="31">
        <v>0.13</v>
      </c>
      <c r="AV659" s="31">
        <v>0.03</v>
      </c>
      <c r="AW659" s="32">
        <v>0.14000000000000001</v>
      </c>
      <c r="AX659" s="31">
        <v>0.08</v>
      </c>
      <c r="AY659" s="32">
        <v>0.08</v>
      </c>
      <c r="AZ659" s="31">
        <v>0.05</v>
      </c>
      <c r="BA659" s="32">
        <v>0.06</v>
      </c>
      <c r="BB659" s="31">
        <v>0.12</v>
      </c>
      <c r="BC659" s="31" t="s">
        <v>152</v>
      </c>
      <c r="BD659" s="32">
        <v>0.15</v>
      </c>
      <c r="BE659" s="31">
        <v>0.11</v>
      </c>
      <c r="BF659" s="34">
        <v>7.0000000000000007E-2</v>
      </c>
    </row>
    <row r="660" spans="1:58" ht="24.95" customHeight="1">
      <c r="A660" s="6"/>
      <c r="B660" s="15" t="s">
        <v>292</v>
      </c>
      <c r="C660" s="32">
        <v>0.04</v>
      </c>
      <c r="D660" s="32">
        <v>0</v>
      </c>
      <c r="E660" s="31">
        <v>0.05</v>
      </c>
      <c r="F660" s="31">
        <v>7.0000000000000007E-2</v>
      </c>
      <c r="G660" s="32">
        <v>0.06</v>
      </c>
      <c r="H660" s="31">
        <v>0.02</v>
      </c>
      <c r="I660" s="32" t="s">
        <v>152</v>
      </c>
      <c r="J660" s="31">
        <v>0.06</v>
      </c>
      <c r="K660" s="31">
        <v>0.02</v>
      </c>
      <c r="L660" s="31">
        <v>0.06</v>
      </c>
      <c r="M660" s="32">
        <v>0.06</v>
      </c>
      <c r="N660" s="31" t="s">
        <v>152</v>
      </c>
      <c r="O660" s="32">
        <v>0.04</v>
      </c>
      <c r="P660" s="31">
        <v>0.04</v>
      </c>
      <c r="Q660" s="31">
        <v>0.02</v>
      </c>
      <c r="R660" s="31">
        <v>0.06</v>
      </c>
      <c r="S660" s="31">
        <v>0.04</v>
      </c>
      <c r="T660" s="31">
        <v>0.04</v>
      </c>
      <c r="U660" s="32" t="s">
        <v>152</v>
      </c>
      <c r="V660" s="31">
        <v>0.06</v>
      </c>
      <c r="W660" s="32">
        <v>0.03</v>
      </c>
      <c r="X660" s="31">
        <v>0.04</v>
      </c>
      <c r="Y660" s="31">
        <v>0.05</v>
      </c>
      <c r="Z660" s="32">
        <v>0.03</v>
      </c>
      <c r="AA660" s="31" t="s">
        <v>152</v>
      </c>
      <c r="AB660" s="31">
        <v>0.09</v>
      </c>
      <c r="AC660" s="31">
        <v>0.05</v>
      </c>
      <c r="AD660" s="32">
        <v>0.06</v>
      </c>
      <c r="AE660" s="31">
        <v>0.02</v>
      </c>
      <c r="AF660" s="31">
        <v>0.03</v>
      </c>
      <c r="AG660" s="31">
        <v>0.03</v>
      </c>
      <c r="AH660" s="32">
        <v>0.02</v>
      </c>
      <c r="AI660" s="31">
        <v>0.04</v>
      </c>
      <c r="AJ660" s="31">
        <v>0.04</v>
      </c>
      <c r="AK660" s="32">
        <v>0.02</v>
      </c>
      <c r="AL660" s="31">
        <v>0.03</v>
      </c>
      <c r="AM660" s="31">
        <v>0.02</v>
      </c>
      <c r="AN660" s="31">
        <v>0.03</v>
      </c>
      <c r="AO660" s="32">
        <v>0.04</v>
      </c>
      <c r="AP660" s="31">
        <v>0.03</v>
      </c>
      <c r="AQ660" s="31">
        <v>0.03</v>
      </c>
      <c r="AR660" s="32" t="s">
        <v>152</v>
      </c>
      <c r="AS660" s="31">
        <v>0.05</v>
      </c>
      <c r="AT660" s="31">
        <v>0.01</v>
      </c>
      <c r="AU660" s="31">
        <v>0.08</v>
      </c>
      <c r="AV660" s="31">
        <v>0.01</v>
      </c>
      <c r="AW660" s="32">
        <v>7.0000000000000007E-2</v>
      </c>
      <c r="AX660" s="31">
        <v>0.01</v>
      </c>
      <c r="AY660" s="32">
        <v>0.04</v>
      </c>
      <c r="AZ660" s="31">
        <v>0.02</v>
      </c>
      <c r="BA660" s="32">
        <v>0.06</v>
      </c>
      <c r="BB660" s="31">
        <v>0.03</v>
      </c>
      <c r="BC660" s="31" t="s">
        <v>152</v>
      </c>
      <c r="BD660" s="32">
        <v>0.09</v>
      </c>
      <c r="BE660" s="31">
        <v>0.04</v>
      </c>
      <c r="BF660" s="34">
        <v>0.02</v>
      </c>
    </row>
    <row r="661" spans="1:58" ht="24.95" customHeight="1">
      <c r="A661" s="8"/>
      <c r="B661" s="15" t="s">
        <v>157</v>
      </c>
      <c r="C661" s="39">
        <v>0.02</v>
      </c>
      <c r="D661" s="39">
        <v>0.02</v>
      </c>
      <c r="E661" s="35">
        <v>0.02</v>
      </c>
      <c r="F661" s="35">
        <v>0.01</v>
      </c>
      <c r="G661" s="39">
        <v>0.02</v>
      </c>
      <c r="H661" s="35">
        <v>0.01</v>
      </c>
      <c r="I661" s="39">
        <v>0.02</v>
      </c>
      <c r="J661" s="35">
        <v>0.01</v>
      </c>
      <c r="K661" s="35">
        <v>0.01</v>
      </c>
      <c r="L661" s="35">
        <v>0.03</v>
      </c>
      <c r="M661" s="39">
        <v>0.02</v>
      </c>
      <c r="N661" s="35">
        <v>0.01</v>
      </c>
      <c r="O661" s="39">
        <v>0.01</v>
      </c>
      <c r="P661" s="35">
        <v>0.03</v>
      </c>
      <c r="Q661" s="35">
        <v>0.02</v>
      </c>
      <c r="R661" s="35" t="s">
        <v>152</v>
      </c>
      <c r="S661" s="35">
        <v>0.02</v>
      </c>
      <c r="T661" s="35">
        <v>0.01</v>
      </c>
      <c r="U661" s="39">
        <v>0.02</v>
      </c>
      <c r="V661" s="35">
        <v>0.03</v>
      </c>
      <c r="W661" s="39" t="s">
        <v>152</v>
      </c>
      <c r="X661" s="35">
        <v>0.05</v>
      </c>
      <c r="Y661" s="35">
        <v>0.01</v>
      </c>
      <c r="Z661" s="39">
        <v>0.03</v>
      </c>
      <c r="AA661" s="35" t="s">
        <v>152</v>
      </c>
      <c r="AB661" s="35">
        <v>0.01</v>
      </c>
      <c r="AC661" s="35">
        <v>0.02</v>
      </c>
      <c r="AD661" s="39">
        <v>0.02</v>
      </c>
      <c r="AE661" s="35">
        <v>0.03</v>
      </c>
      <c r="AF661" s="35">
        <v>0.01</v>
      </c>
      <c r="AG661" s="35">
        <v>0.02</v>
      </c>
      <c r="AH661" s="39">
        <v>0.03</v>
      </c>
      <c r="AI661" s="35">
        <v>0.01</v>
      </c>
      <c r="AJ661" s="35">
        <v>0.02</v>
      </c>
      <c r="AK661" s="39">
        <v>0.01</v>
      </c>
      <c r="AL661" s="35">
        <v>0.02</v>
      </c>
      <c r="AM661" s="35">
        <v>0.02</v>
      </c>
      <c r="AN661" s="35">
        <v>0.01</v>
      </c>
      <c r="AO661" s="39">
        <v>0.04</v>
      </c>
      <c r="AP661" s="35">
        <v>0.01</v>
      </c>
      <c r="AQ661" s="35">
        <v>0.01</v>
      </c>
      <c r="AR661" s="39">
        <v>0.02</v>
      </c>
      <c r="AS661" s="35">
        <v>0.01</v>
      </c>
      <c r="AT661" s="35">
        <v>0.01</v>
      </c>
      <c r="AU661" s="35">
        <v>0.02</v>
      </c>
      <c r="AV661" s="35">
        <v>0.01</v>
      </c>
      <c r="AW661" s="39">
        <v>0.01</v>
      </c>
      <c r="AX661" s="35">
        <v>0.02</v>
      </c>
      <c r="AY661" s="39">
        <v>0.01</v>
      </c>
      <c r="AZ661" s="35" t="s">
        <v>152</v>
      </c>
      <c r="BA661" s="39">
        <v>0.04</v>
      </c>
      <c r="BB661" s="35">
        <v>0.01</v>
      </c>
      <c r="BC661" s="35" t="s">
        <v>152</v>
      </c>
      <c r="BD661" s="39">
        <v>0.01</v>
      </c>
      <c r="BE661" s="35">
        <v>0.03</v>
      </c>
      <c r="BF661" s="38">
        <v>0.01</v>
      </c>
    </row>
    <row r="663" spans="1:58" ht="24.95" customHeight="1">
      <c r="A663" s="1"/>
      <c r="B663" s="1" t="s">
        <v>61</v>
      </c>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row>
    <row r="664" spans="1:58" ht="24.9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row>
    <row r="665" spans="1:58" ht="24.95" customHeight="1">
      <c r="A665" s="2"/>
      <c r="B665" s="3"/>
      <c r="C665" s="69" t="s">
        <v>74</v>
      </c>
      <c r="D665" s="66" t="s">
        <v>76</v>
      </c>
      <c r="E665" s="68"/>
      <c r="F665" s="67"/>
      <c r="G665" s="66" t="s">
        <v>77</v>
      </c>
      <c r="H665" s="67"/>
      <c r="I665" s="66" t="s">
        <v>78</v>
      </c>
      <c r="J665" s="68"/>
      <c r="K665" s="68"/>
      <c r="L665" s="67"/>
      <c r="M665" s="66" t="s">
        <v>79</v>
      </c>
      <c r="N665" s="67"/>
      <c r="O665" s="66" t="s">
        <v>80</v>
      </c>
      <c r="P665" s="68"/>
      <c r="Q665" s="68"/>
      <c r="R665" s="68"/>
      <c r="S665" s="68"/>
      <c r="T665" s="67"/>
      <c r="U665" s="66" t="s">
        <v>81</v>
      </c>
      <c r="V665" s="67"/>
      <c r="W665" s="66" t="s">
        <v>82</v>
      </c>
      <c r="X665" s="68"/>
      <c r="Y665" s="67"/>
      <c r="Z665" s="66" t="s">
        <v>83</v>
      </c>
      <c r="AA665" s="68"/>
      <c r="AB665" s="68"/>
      <c r="AC665" s="67"/>
      <c r="AD665" s="66" t="s">
        <v>84</v>
      </c>
      <c r="AE665" s="68"/>
      <c r="AF665" s="68"/>
      <c r="AG665" s="67"/>
      <c r="AH665" s="66" t="s">
        <v>85</v>
      </c>
      <c r="AI665" s="68"/>
      <c r="AJ665" s="67"/>
      <c r="AK665" s="66" t="s">
        <v>86</v>
      </c>
      <c r="AL665" s="68"/>
      <c r="AM665" s="68"/>
      <c r="AN665" s="67"/>
      <c r="AO665" s="66" t="s">
        <v>87</v>
      </c>
      <c r="AP665" s="68"/>
      <c r="AQ665" s="67"/>
      <c r="AR665" s="66" t="s">
        <v>88</v>
      </c>
      <c r="AS665" s="68"/>
      <c r="AT665" s="68"/>
      <c r="AU665" s="67"/>
      <c r="AV665" s="65" t="s">
        <v>89</v>
      </c>
      <c r="AW665" s="66" t="s">
        <v>90</v>
      </c>
      <c r="AX665" s="67"/>
      <c r="AY665" s="66" t="s">
        <v>91</v>
      </c>
      <c r="AZ665" s="67"/>
      <c r="BA665" s="66" t="s">
        <v>92</v>
      </c>
      <c r="BB665" s="68"/>
      <c r="BC665" s="67"/>
      <c r="BD665" s="66" t="s">
        <v>93</v>
      </c>
      <c r="BE665" s="68"/>
      <c r="BF665" s="67"/>
    </row>
    <row r="666" spans="1:58" ht="24.95" customHeight="1">
      <c r="A666" s="5"/>
      <c r="B666" s="4"/>
      <c r="C666" s="11" t="s">
        <v>94</v>
      </c>
      <c r="D666" s="11" t="s">
        <v>95</v>
      </c>
      <c r="E666" s="10" t="s">
        <v>96</v>
      </c>
      <c r="F666" s="10" t="s">
        <v>97</v>
      </c>
      <c r="G666" s="11" t="s">
        <v>98</v>
      </c>
      <c r="H666" s="10" t="s">
        <v>99</v>
      </c>
      <c r="I666" s="11" t="s">
        <v>100</v>
      </c>
      <c r="J666" s="10" t="s">
        <v>101</v>
      </c>
      <c r="K666" s="10" t="s">
        <v>102</v>
      </c>
      <c r="L666" s="10" t="s">
        <v>103</v>
      </c>
      <c r="M666" s="11" t="s">
        <v>104</v>
      </c>
      <c r="N666" s="10" t="s">
        <v>105</v>
      </c>
      <c r="O666" s="11" t="s">
        <v>106</v>
      </c>
      <c r="P666" s="10" t="s">
        <v>107</v>
      </c>
      <c r="Q666" s="10" t="s">
        <v>108</v>
      </c>
      <c r="R666" s="10" t="s">
        <v>109</v>
      </c>
      <c r="S666" s="10" t="s">
        <v>110</v>
      </c>
      <c r="T666" s="10" t="s">
        <v>111</v>
      </c>
      <c r="U666" s="11" t="s">
        <v>112</v>
      </c>
      <c r="V666" s="10" t="s">
        <v>113</v>
      </c>
      <c r="W666" s="11" t="s">
        <v>114</v>
      </c>
      <c r="X666" s="10" t="s">
        <v>115</v>
      </c>
      <c r="Y666" s="10" t="s">
        <v>116</v>
      </c>
      <c r="Z666" s="11" t="s">
        <v>117</v>
      </c>
      <c r="AA666" s="10" t="s">
        <v>118</v>
      </c>
      <c r="AB666" s="10" t="s">
        <v>119</v>
      </c>
      <c r="AC666" s="10" t="s">
        <v>120</v>
      </c>
      <c r="AD666" s="11" t="s">
        <v>121</v>
      </c>
      <c r="AE666" s="10" t="s">
        <v>122</v>
      </c>
      <c r="AF666" s="10" t="s">
        <v>123</v>
      </c>
      <c r="AG666" s="10" t="s">
        <v>124</v>
      </c>
      <c r="AH666" s="11" t="s">
        <v>125</v>
      </c>
      <c r="AI666" s="10" t="s">
        <v>126</v>
      </c>
      <c r="AJ666" s="10" t="s">
        <v>127</v>
      </c>
      <c r="AK666" s="11" t="s">
        <v>128</v>
      </c>
      <c r="AL666" s="10" t="s">
        <v>129</v>
      </c>
      <c r="AM666" s="10" t="s">
        <v>130</v>
      </c>
      <c r="AN666" s="10" t="s">
        <v>131</v>
      </c>
      <c r="AO666" s="11" t="s">
        <v>132</v>
      </c>
      <c r="AP666" s="10" t="s">
        <v>133</v>
      </c>
      <c r="AQ666" s="10" t="s">
        <v>134</v>
      </c>
      <c r="AR666" s="11" t="s">
        <v>135</v>
      </c>
      <c r="AS666" s="10" t="s">
        <v>136</v>
      </c>
      <c r="AT666" s="10" t="s">
        <v>137</v>
      </c>
      <c r="AU666" s="10" t="s">
        <v>138</v>
      </c>
      <c r="AV666" s="10" t="s">
        <v>139</v>
      </c>
      <c r="AW666" s="11" t="s">
        <v>140</v>
      </c>
      <c r="AX666" s="10" t="s">
        <v>141</v>
      </c>
      <c r="AY666" s="11" t="s">
        <v>142</v>
      </c>
      <c r="AZ666" s="10" t="s">
        <v>143</v>
      </c>
      <c r="BA666" s="11" t="s">
        <v>144</v>
      </c>
      <c r="BB666" s="10" t="s">
        <v>145</v>
      </c>
      <c r="BC666" s="10" t="s">
        <v>146</v>
      </c>
      <c r="BD666" s="11" t="s">
        <v>147</v>
      </c>
      <c r="BE666" s="10" t="s">
        <v>148</v>
      </c>
      <c r="BF666" s="12" t="s">
        <v>149</v>
      </c>
    </row>
    <row r="667" spans="1:58" ht="24.95" customHeight="1">
      <c r="A667" s="7" t="s">
        <v>61</v>
      </c>
      <c r="B667" s="15" t="s">
        <v>150</v>
      </c>
      <c r="C667" s="17">
        <v>602</v>
      </c>
      <c r="D667" s="17">
        <v>217</v>
      </c>
      <c r="E667" s="16">
        <v>131</v>
      </c>
      <c r="F667" s="16">
        <v>229</v>
      </c>
      <c r="G667" s="17">
        <v>271</v>
      </c>
      <c r="H667" s="16">
        <v>326</v>
      </c>
      <c r="I667" s="17">
        <v>119</v>
      </c>
      <c r="J667" s="16">
        <v>158</v>
      </c>
      <c r="K667" s="16">
        <v>157</v>
      </c>
      <c r="L667" s="16">
        <v>168</v>
      </c>
      <c r="M667" s="17">
        <v>361</v>
      </c>
      <c r="N667" s="16">
        <v>186</v>
      </c>
      <c r="O667" s="17">
        <v>163</v>
      </c>
      <c r="P667" s="16">
        <v>187</v>
      </c>
      <c r="Q667" s="16">
        <v>150</v>
      </c>
      <c r="R667" s="16">
        <v>99</v>
      </c>
      <c r="S667" s="16">
        <v>349</v>
      </c>
      <c r="T667" s="16">
        <v>250</v>
      </c>
      <c r="U667" s="17">
        <v>258</v>
      </c>
      <c r="V667" s="16">
        <v>265</v>
      </c>
      <c r="W667" s="17">
        <v>151</v>
      </c>
      <c r="X667" s="16">
        <v>183</v>
      </c>
      <c r="Y667" s="16">
        <v>268</v>
      </c>
      <c r="Z667" s="17">
        <v>286</v>
      </c>
      <c r="AA667" s="16">
        <v>102</v>
      </c>
      <c r="AB667" s="16">
        <v>125</v>
      </c>
      <c r="AC667" s="16">
        <v>90</v>
      </c>
      <c r="AD667" s="17">
        <v>239</v>
      </c>
      <c r="AE667" s="16">
        <v>160</v>
      </c>
      <c r="AF667" s="16">
        <v>194</v>
      </c>
      <c r="AG667" s="16">
        <v>353</v>
      </c>
      <c r="AH667" s="17">
        <v>171</v>
      </c>
      <c r="AI667" s="16">
        <v>161</v>
      </c>
      <c r="AJ667" s="16">
        <v>256</v>
      </c>
      <c r="AK667" s="17">
        <v>423</v>
      </c>
      <c r="AL667" s="16">
        <v>177</v>
      </c>
      <c r="AM667" s="16">
        <v>235</v>
      </c>
      <c r="AN667" s="16">
        <v>385</v>
      </c>
      <c r="AO667" s="17">
        <v>102</v>
      </c>
      <c r="AP667" s="16">
        <v>190</v>
      </c>
      <c r="AQ667" s="16">
        <v>258</v>
      </c>
      <c r="AR667" s="17">
        <v>253</v>
      </c>
      <c r="AS667" s="16">
        <v>126</v>
      </c>
      <c r="AT667" s="16">
        <v>379</v>
      </c>
      <c r="AU667" s="16">
        <v>179</v>
      </c>
      <c r="AV667" s="16">
        <v>270</v>
      </c>
      <c r="AW667" s="17">
        <v>220</v>
      </c>
      <c r="AX667" s="16">
        <v>316</v>
      </c>
      <c r="AY667" s="17">
        <v>495</v>
      </c>
      <c r="AZ667" s="16">
        <v>177</v>
      </c>
      <c r="BA667" s="17">
        <v>144</v>
      </c>
      <c r="BB667" s="16">
        <v>451</v>
      </c>
      <c r="BC667" s="16">
        <v>48</v>
      </c>
      <c r="BD667" s="17">
        <v>138</v>
      </c>
      <c r="BE667" s="16">
        <v>211</v>
      </c>
      <c r="BF667" s="18">
        <v>235</v>
      </c>
    </row>
    <row r="668" spans="1:58" ht="24.95" customHeight="1">
      <c r="A668" s="6"/>
      <c r="B668" s="15"/>
      <c r="C668" s="23"/>
      <c r="D668" s="23"/>
      <c r="E668" s="22"/>
      <c r="F668" s="22"/>
      <c r="G668" s="23"/>
      <c r="H668" s="22"/>
      <c r="I668" s="23"/>
      <c r="J668" s="22"/>
      <c r="K668" s="22"/>
      <c r="L668" s="22"/>
      <c r="M668" s="23"/>
      <c r="N668" s="22"/>
      <c r="O668" s="23"/>
      <c r="P668" s="22"/>
      <c r="Q668" s="22"/>
      <c r="R668" s="22"/>
      <c r="S668" s="22"/>
      <c r="T668" s="22"/>
      <c r="U668" s="23"/>
      <c r="V668" s="22"/>
      <c r="W668" s="23"/>
      <c r="X668" s="22"/>
      <c r="Y668" s="22"/>
      <c r="Z668" s="23"/>
      <c r="AA668" s="22"/>
      <c r="AB668" s="22"/>
      <c r="AC668" s="22"/>
      <c r="AD668" s="23"/>
      <c r="AE668" s="22"/>
      <c r="AF668" s="22"/>
      <c r="AG668" s="22"/>
      <c r="AH668" s="23"/>
      <c r="AI668" s="22"/>
      <c r="AJ668" s="22"/>
      <c r="AK668" s="23"/>
      <c r="AL668" s="22"/>
      <c r="AM668" s="22"/>
      <c r="AN668" s="22"/>
      <c r="AO668" s="23"/>
      <c r="AP668" s="22"/>
      <c r="AQ668" s="22"/>
      <c r="AR668" s="23"/>
      <c r="AS668" s="22"/>
      <c r="AT668" s="22"/>
      <c r="AU668" s="22"/>
      <c r="AV668" s="22"/>
      <c r="AW668" s="23"/>
      <c r="AX668" s="22"/>
      <c r="AY668" s="23"/>
      <c r="AZ668" s="22"/>
      <c r="BA668" s="23"/>
      <c r="BB668" s="22"/>
      <c r="BC668" s="22"/>
      <c r="BD668" s="23"/>
      <c r="BE668" s="22"/>
      <c r="BF668" s="25"/>
    </row>
    <row r="669" spans="1:58" ht="24.95" customHeight="1">
      <c r="A669" s="6"/>
      <c r="B669" s="15" t="s">
        <v>293</v>
      </c>
      <c r="C669" s="32">
        <v>0.71</v>
      </c>
      <c r="D669" s="32">
        <v>0.8</v>
      </c>
      <c r="E669" s="31">
        <v>0.69</v>
      </c>
      <c r="F669" s="31">
        <v>0.64</v>
      </c>
      <c r="G669" s="32">
        <v>0.76</v>
      </c>
      <c r="H669" s="31">
        <v>0.66</v>
      </c>
      <c r="I669" s="32">
        <v>0.74</v>
      </c>
      <c r="J669" s="31">
        <v>0.8</v>
      </c>
      <c r="K669" s="31">
        <v>0.72</v>
      </c>
      <c r="L669" s="31">
        <v>0.6</v>
      </c>
      <c r="M669" s="32">
        <v>0.71</v>
      </c>
      <c r="N669" s="31">
        <v>0.69</v>
      </c>
      <c r="O669" s="32">
        <v>0.62</v>
      </c>
      <c r="P669" s="31">
        <v>0.73</v>
      </c>
      <c r="Q669" s="31">
        <v>0.71</v>
      </c>
      <c r="R669" s="31">
        <v>0.82</v>
      </c>
      <c r="S669" s="31">
        <v>0.68</v>
      </c>
      <c r="T669" s="31">
        <v>0.76</v>
      </c>
      <c r="U669" s="32">
        <v>0.77</v>
      </c>
      <c r="V669" s="31">
        <v>0.67</v>
      </c>
      <c r="W669" s="32">
        <v>0.79</v>
      </c>
      <c r="X669" s="31">
        <v>0.73</v>
      </c>
      <c r="Y669" s="31">
        <v>0.65</v>
      </c>
      <c r="Z669" s="32">
        <v>0.74</v>
      </c>
      <c r="AA669" s="31">
        <v>0.78</v>
      </c>
      <c r="AB669" s="31">
        <v>0.62</v>
      </c>
      <c r="AC669" s="31">
        <v>0.65</v>
      </c>
      <c r="AD669" s="32">
        <v>0.65</v>
      </c>
      <c r="AE669" s="31">
        <v>0.81</v>
      </c>
      <c r="AF669" s="31">
        <v>0.7</v>
      </c>
      <c r="AG669" s="31">
        <v>0.75</v>
      </c>
      <c r="AH669" s="32">
        <v>0.63</v>
      </c>
      <c r="AI669" s="31">
        <v>0.76</v>
      </c>
      <c r="AJ669" s="31">
        <v>0.74</v>
      </c>
      <c r="AK669" s="32">
        <v>0.73</v>
      </c>
      <c r="AL669" s="31">
        <v>0.76</v>
      </c>
      <c r="AM669" s="31">
        <v>0.76</v>
      </c>
      <c r="AN669" s="31">
        <v>0.77</v>
      </c>
      <c r="AO669" s="32">
        <v>0.64</v>
      </c>
      <c r="AP669" s="31">
        <v>0.78</v>
      </c>
      <c r="AQ669" s="31">
        <v>0.7</v>
      </c>
      <c r="AR669" s="32">
        <v>0.73</v>
      </c>
      <c r="AS669" s="31">
        <v>0.78</v>
      </c>
      <c r="AT669" s="31">
        <v>0.75</v>
      </c>
      <c r="AU669" s="31">
        <v>0.7</v>
      </c>
      <c r="AV669" s="31">
        <v>0.79</v>
      </c>
      <c r="AW669" s="32">
        <v>0.68</v>
      </c>
      <c r="AX669" s="31">
        <v>0.76</v>
      </c>
      <c r="AY669" s="32">
        <v>0.79</v>
      </c>
      <c r="AZ669" s="31">
        <v>1</v>
      </c>
      <c r="BA669" s="32">
        <v>0.76</v>
      </c>
      <c r="BB669" s="31">
        <v>0.7</v>
      </c>
      <c r="BC669" s="31">
        <v>0.72</v>
      </c>
      <c r="BD669" s="32">
        <v>0.71</v>
      </c>
      <c r="BE669" s="31">
        <v>0.73</v>
      </c>
      <c r="BF669" s="34">
        <v>0.72</v>
      </c>
    </row>
    <row r="670" spans="1:58" ht="24.95" customHeight="1">
      <c r="A670" s="6"/>
      <c r="B670" s="15" t="s">
        <v>294</v>
      </c>
      <c r="C670" s="32">
        <v>0.71</v>
      </c>
      <c r="D670" s="32">
        <v>0.77</v>
      </c>
      <c r="E670" s="31">
        <v>0.67</v>
      </c>
      <c r="F670" s="31">
        <v>0.67</v>
      </c>
      <c r="G670" s="32">
        <v>0.71</v>
      </c>
      <c r="H670" s="31">
        <v>0.71</v>
      </c>
      <c r="I670" s="32">
        <v>0.7</v>
      </c>
      <c r="J670" s="31">
        <v>0.73</v>
      </c>
      <c r="K670" s="31">
        <v>0.74</v>
      </c>
      <c r="L670" s="31">
        <v>0.66</v>
      </c>
      <c r="M670" s="32">
        <v>0.7</v>
      </c>
      <c r="N670" s="31">
        <v>0.71</v>
      </c>
      <c r="O670" s="32">
        <v>0.62</v>
      </c>
      <c r="P670" s="31">
        <v>0.68</v>
      </c>
      <c r="Q670" s="31">
        <v>0.76</v>
      </c>
      <c r="R670" s="31">
        <v>0.84</v>
      </c>
      <c r="S670" s="31">
        <v>0.65</v>
      </c>
      <c r="T670" s="31">
        <v>0.79</v>
      </c>
      <c r="U670" s="32">
        <v>0.75</v>
      </c>
      <c r="V670" s="31">
        <v>0.66</v>
      </c>
      <c r="W670" s="32">
        <v>0.78</v>
      </c>
      <c r="X670" s="31">
        <v>0.69</v>
      </c>
      <c r="Y670" s="31">
        <v>0.68</v>
      </c>
      <c r="Z670" s="32">
        <v>0.74</v>
      </c>
      <c r="AA670" s="31">
        <v>0.76</v>
      </c>
      <c r="AB670" s="31">
        <v>0.65</v>
      </c>
      <c r="AC670" s="31">
        <v>0.65</v>
      </c>
      <c r="AD670" s="32">
        <v>0.66</v>
      </c>
      <c r="AE670" s="31">
        <v>0.78</v>
      </c>
      <c r="AF670" s="31">
        <v>0.72</v>
      </c>
      <c r="AG670" s="31">
        <v>0.75</v>
      </c>
      <c r="AH670" s="32">
        <v>0.61</v>
      </c>
      <c r="AI670" s="31">
        <v>0.77</v>
      </c>
      <c r="AJ670" s="31">
        <v>0.73</v>
      </c>
      <c r="AK670" s="32">
        <v>0.72</v>
      </c>
      <c r="AL670" s="31">
        <v>0.75</v>
      </c>
      <c r="AM670" s="31">
        <v>0.75</v>
      </c>
      <c r="AN670" s="31">
        <v>0.75</v>
      </c>
      <c r="AO670" s="32">
        <v>0.68</v>
      </c>
      <c r="AP670" s="31">
        <v>0.76</v>
      </c>
      <c r="AQ670" s="31">
        <v>0.69</v>
      </c>
      <c r="AR670" s="32">
        <v>0.75</v>
      </c>
      <c r="AS670" s="31">
        <v>0.73</v>
      </c>
      <c r="AT670" s="31">
        <v>0.75</v>
      </c>
      <c r="AU670" s="31">
        <v>0.65</v>
      </c>
      <c r="AV670" s="31">
        <v>0.78</v>
      </c>
      <c r="AW670" s="32">
        <v>0.63</v>
      </c>
      <c r="AX670" s="31">
        <v>0.79</v>
      </c>
      <c r="AY670" s="32">
        <v>0.78</v>
      </c>
      <c r="AZ670" s="31">
        <v>1</v>
      </c>
      <c r="BA670" s="32">
        <v>0.7</v>
      </c>
      <c r="BB670" s="31">
        <v>0.71</v>
      </c>
      <c r="BC670" s="31">
        <v>0.71</v>
      </c>
      <c r="BD670" s="32">
        <v>0.7</v>
      </c>
      <c r="BE670" s="31">
        <v>0.73</v>
      </c>
      <c r="BF670" s="34">
        <v>0.72</v>
      </c>
    </row>
    <row r="671" spans="1:58" ht="24.95" customHeight="1">
      <c r="A671" s="6"/>
      <c r="B671" s="15" t="s">
        <v>295</v>
      </c>
      <c r="C671" s="32">
        <v>0.69</v>
      </c>
      <c r="D671" s="32">
        <v>0.79</v>
      </c>
      <c r="E671" s="31">
        <v>0.69</v>
      </c>
      <c r="F671" s="31">
        <v>0.6</v>
      </c>
      <c r="G671" s="32">
        <v>0.71</v>
      </c>
      <c r="H671" s="31">
        <v>0.67</v>
      </c>
      <c r="I671" s="32">
        <v>0.72</v>
      </c>
      <c r="J671" s="31">
        <v>0.76</v>
      </c>
      <c r="K671" s="31">
        <v>0.75</v>
      </c>
      <c r="L671" s="31">
        <v>0.55000000000000004</v>
      </c>
      <c r="M671" s="32">
        <v>0.69</v>
      </c>
      <c r="N671" s="31">
        <v>0.7</v>
      </c>
      <c r="O671" s="32">
        <v>0.64</v>
      </c>
      <c r="P671" s="31">
        <v>0.69</v>
      </c>
      <c r="Q671" s="31">
        <v>0.72</v>
      </c>
      <c r="R671" s="31">
        <v>0.75</v>
      </c>
      <c r="S671" s="31">
        <v>0.66</v>
      </c>
      <c r="T671" s="31">
        <v>0.73</v>
      </c>
      <c r="U671" s="32">
        <v>0.79</v>
      </c>
      <c r="V671" s="31">
        <v>0.6</v>
      </c>
      <c r="W671" s="32">
        <v>0.82</v>
      </c>
      <c r="X671" s="31">
        <v>0.65</v>
      </c>
      <c r="Y671" s="31">
        <v>0.64</v>
      </c>
      <c r="Z671" s="32">
        <v>0.71</v>
      </c>
      <c r="AA671" s="31">
        <v>0.74</v>
      </c>
      <c r="AB671" s="31">
        <v>0.61</v>
      </c>
      <c r="AC671" s="31">
        <v>0.66</v>
      </c>
      <c r="AD671" s="32">
        <v>0.6</v>
      </c>
      <c r="AE671" s="31">
        <v>0.73</v>
      </c>
      <c r="AF671" s="31">
        <v>0.76</v>
      </c>
      <c r="AG671" s="31">
        <v>0.75</v>
      </c>
      <c r="AH671" s="32">
        <v>0.56999999999999995</v>
      </c>
      <c r="AI671" s="31">
        <v>0.71</v>
      </c>
      <c r="AJ671" s="31">
        <v>0.76</v>
      </c>
      <c r="AK671" s="32">
        <v>0.7</v>
      </c>
      <c r="AL671" s="31">
        <v>0.65</v>
      </c>
      <c r="AM671" s="31">
        <v>0.75</v>
      </c>
      <c r="AN671" s="31">
        <v>0.72</v>
      </c>
      <c r="AO671" s="32">
        <v>0.63</v>
      </c>
      <c r="AP671" s="31">
        <v>0.76</v>
      </c>
      <c r="AQ671" s="31">
        <v>0.66</v>
      </c>
      <c r="AR671" s="32">
        <v>0.71</v>
      </c>
      <c r="AS671" s="31">
        <v>0.77</v>
      </c>
      <c r="AT671" s="31">
        <v>0.73</v>
      </c>
      <c r="AU671" s="31">
        <v>0.63</v>
      </c>
      <c r="AV671" s="31">
        <v>0.8</v>
      </c>
      <c r="AW671" s="32">
        <v>0.6</v>
      </c>
      <c r="AX671" s="31">
        <v>0.78</v>
      </c>
      <c r="AY671" s="32">
        <v>0.77</v>
      </c>
      <c r="AZ671" s="31">
        <v>1</v>
      </c>
      <c r="BA671" s="32">
        <v>0.73</v>
      </c>
      <c r="BB671" s="31">
        <v>0.68</v>
      </c>
      <c r="BC671" s="31">
        <v>0.8</v>
      </c>
      <c r="BD671" s="32">
        <v>0.63</v>
      </c>
      <c r="BE671" s="31">
        <v>0.71</v>
      </c>
      <c r="BF671" s="34">
        <v>0.74</v>
      </c>
    </row>
    <row r="672" spans="1:58" ht="24.95" customHeight="1">
      <c r="A672" s="6"/>
      <c r="B672" s="15" t="s">
        <v>296</v>
      </c>
      <c r="C672" s="32">
        <v>0.63</v>
      </c>
      <c r="D672" s="32">
        <v>0.66</v>
      </c>
      <c r="E672" s="31">
        <v>0.63</v>
      </c>
      <c r="F672" s="31">
        <v>0.63</v>
      </c>
      <c r="G672" s="32">
        <v>0.65</v>
      </c>
      <c r="H672" s="31">
        <v>0.62</v>
      </c>
      <c r="I672" s="32">
        <v>0.65</v>
      </c>
      <c r="J672" s="31">
        <v>0.67</v>
      </c>
      <c r="K672" s="31">
        <v>0.67</v>
      </c>
      <c r="L672" s="31">
        <v>0.55000000000000004</v>
      </c>
      <c r="M672" s="32">
        <v>0.62</v>
      </c>
      <c r="N672" s="31">
        <v>0.62</v>
      </c>
      <c r="O672" s="32">
        <v>0.61</v>
      </c>
      <c r="P672" s="31">
        <v>0.63</v>
      </c>
      <c r="Q672" s="31">
        <v>0.6</v>
      </c>
      <c r="R672" s="31">
        <v>0.74</v>
      </c>
      <c r="S672" s="31">
        <v>0.62</v>
      </c>
      <c r="T672" s="31">
        <v>0.66</v>
      </c>
      <c r="U672" s="32">
        <v>0.65</v>
      </c>
      <c r="V672" s="31">
        <v>0.6</v>
      </c>
      <c r="W672" s="32">
        <v>0.7</v>
      </c>
      <c r="X672" s="31">
        <v>0.6</v>
      </c>
      <c r="Y672" s="31">
        <v>0.61</v>
      </c>
      <c r="Z672" s="32">
        <v>0.64</v>
      </c>
      <c r="AA672" s="31">
        <v>0.76</v>
      </c>
      <c r="AB672" s="31">
        <v>0.53</v>
      </c>
      <c r="AC672" s="31">
        <v>0.61</v>
      </c>
      <c r="AD672" s="32">
        <v>0.6</v>
      </c>
      <c r="AE672" s="31">
        <v>0.68</v>
      </c>
      <c r="AF672" s="31">
        <v>0.64</v>
      </c>
      <c r="AG672" s="31">
        <v>0.66</v>
      </c>
      <c r="AH672" s="32">
        <v>0.63</v>
      </c>
      <c r="AI672" s="31">
        <v>0.61</v>
      </c>
      <c r="AJ672" s="31">
        <v>0.64</v>
      </c>
      <c r="AK672" s="32">
        <v>0.66</v>
      </c>
      <c r="AL672" s="31">
        <v>0.67</v>
      </c>
      <c r="AM672" s="31">
        <v>0.65</v>
      </c>
      <c r="AN672" s="31">
        <v>0.66</v>
      </c>
      <c r="AO672" s="32">
        <v>0.56999999999999995</v>
      </c>
      <c r="AP672" s="31">
        <v>0.67</v>
      </c>
      <c r="AQ672" s="31">
        <v>0.66</v>
      </c>
      <c r="AR672" s="32">
        <v>0.64</v>
      </c>
      <c r="AS672" s="31">
        <v>0.7</v>
      </c>
      <c r="AT672" s="31">
        <v>0.66</v>
      </c>
      <c r="AU672" s="31">
        <v>0.59</v>
      </c>
      <c r="AV672" s="31">
        <v>0.67</v>
      </c>
      <c r="AW672" s="32">
        <v>0.61</v>
      </c>
      <c r="AX672" s="31">
        <v>0.66</v>
      </c>
      <c r="AY672" s="32">
        <v>0.71</v>
      </c>
      <c r="AZ672" s="31">
        <v>1</v>
      </c>
      <c r="BA672" s="32">
        <v>0.72</v>
      </c>
      <c r="BB672" s="31">
        <v>0.61</v>
      </c>
      <c r="BC672" s="31">
        <v>0.77</v>
      </c>
      <c r="BD672" s="32">
        <v>0.59</v>
      </c>
      <c r="BE672" s="31">
        <v>0.63</v>
      </c>
      <c r="BF672" s="34">
        <v>0.69</v>
      </c>
    </row>
    <row r="673" spans="1:58" ht="24.95" customHeight="1">
      <c r="A673" s="8"/>
      <c r="B673" s="15" t="s">
        <v>297</v>
      </c>
      <c r="C673" s="39">
        <v>0.61</v>
      </c>
      <c r="D673" s="39">
        <v>0.8</v>
      </c>
      <c r="E673" s="35">
        <v>0.64</v>
      </c>
      <c r="F673" s="35">
        <v>0.4</v>
      </c>
      <c r="G673" s="39">
        <v>0.54</v>
      </c>
      <c r="H673" s="35">
        <v>0.66</v>
      </c>
      <c r="I673" s="39">
        <v>0.74</v>
      </c>
      <c r="J673" s="35">
        <v>0.66</v>
      </c>
      <c r="K673" s="35">
        <v>0.56000000000000005</v>
      </c>
      <c r="L673" s="35">
        <v>0.51</v>
      </c>
      <c r="M673" s="39">
        <v>0.53</v>
      </c>
      <c r="N673" s="35">
        <v>0.77</v>
      </c>
      <c r="O673" s="39">
        <v>0.65</v>
      </c>
      <c r="P673" s="35">
        <v>0.62</v>
      </c>
      <c r="Q673" s="35">
        <v>0.56000000000000005</v>
      </c>
      <c r="R673" s="35">
        <v>0.59</v>
      </c>
      <c r="S673" s="35">
        <v>0.63</v>
      </c>
      <c r="T673" s="35">
        <v>0.56999999999999995</v>
      </c>
      <c r="U673" s="39">
        <v>0.78</v>
      </c>
      <c r="V673" s="35">
        <v>0.41</v>
      </c>
      <c r="W673" s="39">
        <v>0.71</v>
      </c>
      <c r="X673" s="35">
        <v>0.57999999999999996</v>
      </c>
      <c r="Y673" s="35">
        <v>0.56000000000000005</v>
      </c>
      <c r="Z673" s="39">
        <v>0.63</v>
      </c>
      <c r="AA673" s="35">
        <v>0.67</v>
      </c>
      <c r="AB673" s="35">
        <v>0.48</v>
      </c>
      <c r="AC673" s="35">
        <v>0.65</v>
      </c>
      <c r="AD673" s="39">
        <v>0.45</v>
      </c>
      <c r="AE673" s="35">
        <v>0.72</v>
      </c>
      <c r="AF673" s="35">
        <v>0.73</v>
      </c>
      <c r="AG673" s="35">
        <v>0.72</v>
      </c>
      <c r="AH673" s="39">
        <v>0.5</v>
      </c>
      <c r="AI673" s="35">
        <v>0.66</v>
      </c>
      <c r="AJ673" s="35">
        <v>0.65</v>
      </c>
      <c r="AK673" s="39">
        <v>0.69</v>
      </c>
      <c r="AL673" s="35">
        <v>0.64</v>
      </c>
      <c r="AM673" s="35">
        <v>0.72</v>
      </c>
      <c r="AN673" s="35">
        <v>0.69</v>
      </c>
      <c r="AO673" s="39">
        <v>0.53</v>
      </c>
      <c r="AP673" s="35">
        <v>0.78</v>
      </c>
      <c r="AQ673" s="35">
        <v>0.59</v>
      </c>
      <c r="AR673" s="39">
        <v>0.77</v>
      </c>
      <c r="AS673" s="35">
        <v>0.69</v>
      </c>
      <c r="AT673" s="35">
        <v>0.74</v>
      </c>
      <c r="AU673" s="35">
        <v>0.39</v>
      </c>
      <c r="AV673" s="35">
        <v>0.8</v>
      </c>
      <c r="AW673" s="39">
        <v>0.42</v>
      </c>
      <c r="AX673" s="35">
        <v>0.75</v>
      </c>
      <c r="AY673" s="39">
        <v>0.67</v>
      </c>
      <c r="AZ673" s="35">
        <v>1</v>
      </c>
      <c r="BA673" s="39">
        <v>0.6</v>
      </c>
      <c r="BB673" s="35">
        <v>0.61</v>
      </c>
      <c r="BC673" s="35">
        <v>0.64</v>
      </c>
      <c r="BD673" s="39">
        <v>0.52</v>
      </c>
      <c r="BE673" s="35">
        <v>0.56999999999999995</v>
      </c>
      <c r="BF673" s="38">
        <v>0.72</v>
      </c>
    </row>
    <row r="675" spans="1:58" ht="24.95" customHeight="1">
      <c r="A675" s="1"/>
      <c r="B675" s="1" t="s">
        <v>62</v>
      </c>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row>
    <row r="676" spans="1:58" ht="24.9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row>
    <row r="677" spans="1:58" ht="24.95" customHeight="1">
      <c r="A677" s="2" t="s">
        <v>75</v>
      </c>
      <c r="B677" s="3"/>
      <c r="C677" s="69" t="s">
        <v>74</v>
      </c>
      <c r="D677" s="66" t="s">
        <v>76</v>
      </c>
      <c r="E677" s="68"/>
      <c r="F677" s="67"/>
      <c r="G677" s="66" t="s">
        <v>77</v>
      </c>
      <c r="H677" s="67"/>
      <c r="I677" s="66" t="s">
        <v>78</v>
      </c>
      <c r="J677" s="68"/>
      <c r="K677" s="68"/>
      <c r="L677" s="67"/>
      <c r="M677" s="66" t="s">
        <v>79</v>
      </c>
      <c r="N677" s="67"/>
      <c r="O677" s="66" t="s">
        <v>80</v>
      </c>
      <c r="P677" s="68"/>
      <c r="Q677" s="68"/>
      <c r="R677" s="68"/>
      <c r="S677" s="68"/>
      <c r="T677" s="67"/>
      <c r="U677" s="66" t="s">
        <v>81</v>
      </c>
      <c r="V677" s="67"/>
      <c r="W677" s="66" t="s">
        <v>82</v>
      </c>
      <c r="X677" s="68"/>
      <c r="Y677" s="67"/>
      <c r="Z677" s="66" t="s">
        <v>83</v>
      </c>
      <c r="AA677" s="68"/>
      <c r="AB677" s="68"/>
      <c r="AC677" s="67"/>
      <c r="AD677" s="66" t="s">
        <v>84</v>
      </c>
      <c r="AE677" s="68"/>
      <c r="AF677" s="68"/>
      <c r="AG677" s="67"/>
      <c r="AH677" s="66" t="s">
        <v>85</v>
      </c>
      <c r="AI677" s="68"/>
      <c r="AJ677" s="67"/>
      <c r="AK677" s="66" t="s">
        <v>86</v>
      </c>
      <c r="AL677" s="68"/>
      <c r="AM677" s="68"/>
      <c r="AN677" s="67"/>
      <c r="AO677" s="66" t="s">
        <v>87</v>
      </c>
      <c r="AP677" s="68"/>
      <c r="AQ677" s="67"/>
      <c r="AR677" s="66" t="s">
        <v>88</v>
      </c>
      <c r="AS677" s="68"/>
      <c r="AT677" s="68"/>
      <c r="AU677" s="67"/>
      <c r="AV677" s="65" t="s">
        <v>89</v>
      </c>
      <c r="AW677" s="66" t="s">
        <v>90</v>
      </c>
      <c r="AX677" s="67"/>
      <c r="AY677" s="66" t="s">
        <v>91</v>
      </c>
      <c r="AZ677" s="67"/>
      <c r="BA677" s="66" t="s">
        <v>92</v>
      </c>
      <c r="BB677" s="68"/>
      <c r="BC677" s="67"/>
      <c r="BD677" s="66" t="s">
        <v>93</v>
      </c>
      <c r="BE677" s="68"/>
      <c r="BF677" s="67"/>
    </row>
    <row r="678" spans="1:58" ht="24.95" customHeight="1">
      <c r="A678" s="5"/>
      <c r="B678" s="4"/>
      <c r="C678" s="11" t="s">
        <v>94</v>
      </c>
      <c r="D678" s="11" t="s">
        <v>95</v>
      </c>
      <c r="E678" s="10" t="s">
        <v>96</v>
      </c>
      <c r="F678" s="10" t="s">
        <v>97</v>
      </c>
      <c r="G678" s="11" t="s">
        <v>98</v>
      </c>
      <c r="H678" s="10" t="s">
        <v>99</v>
      </c>
      <c r="I678" s="11" t="s">
        <v>100</v>
      </c>
      <c r="J678" s="10" t="s">
        <v>101</v>
      </c>
      <c r="K678" s="10" t="s">
        <v>102</v>
      </c>
      <c r="L678" s="10" t="s">
        <v>103</v>
      </c>
      <c r="M678" s="11" t="s">
        <v>104</v>
      </c>
      <c r="N678" s="10" t="s">
        <v>105</v>
      </c>
      <c r="O678" s="11" t="s">
        <v>106</v>
      </c>
      <c r="P678" s="10" t="s">
        <v>107</v>
      </c>
      <c r="Q678" s="10" t="s">
        <v>108</v>
      </c>
      <c r="R678" s="10" t="s">
        <v>109</v>
      </c>
      <c r="S678" s="10" t="s">
        <v>110</v>
      </c>
      <c r="T678" s="10" t="s">
        <v>111</v>
      </c>
      <c r="U678" s="11" t="s">
        <v>112</v>
      </c>
      <c r="V678" s="10" t="s">
        <v>113</v>
      </c>
      <c r="W678" s="11" t="s">
        <v>114</v>
      </c>
      <c r="X678" s="10" t="s">
        <v>115</v>
      </c>
      <c r="Y678" s="10" t="s">
        <v>116</v>
      </c>
      <c r="Z678" s="11" t="s">
        <v>117</v>
      </c>
      <c r="AA678" s="10" t="s">
        <v>118</v>
      </c>
      <c r="AB678" s="10" t="s">
        <v>119</v>
      </c>
      <c r="AC678" s="10" t="s">
        <v>120</v>
      </c>
      <c r="AD678" s="11" t="s">
        <v>121</v>
      </c>
      <c r="AE678" s="10" t="s">
        <v>122</v>
      </c>
      <c r="AF678" s="10" t="s">
        <v>123</v>
      </c>
      <c r="AG678" s="10" t="s">
        <v>124</v>
      </c>
      <c r="AH678" s="11" t="s">
        <v>125</v>
      </c>
      <c r="AI678" s="10" t="s">
        <v>126</v>
      </c>
      <c r="AJ678" s="10" t="s">
        <v>127</v>
      </c>
      <c r="AK678" s="11" t="s">
        <v>128</v>
      </c>
      <c r="AL678" s="10" t="s">
        <v>129</v>
      </c>
      <c r="AM678" s="10" t="s">
        <v>130</v>
      </c>
      <c r="AN678" s="10" t="s">
        <v>131</v>
      </c>
      <c r="AO678" s="11" t="s">
        <v>132</v>
      </c>
      <c r="AP678" s="10" t="s">
        <v>133</v>
      </c>
      <c r="AQ678" s="10" t="s">
        <v>134</v>
      </c>
      <c r="AR678" s="11" t="s">
        <v>135</v>
      </c>
      <c r="AS678" s="10" t="s">
        <v>136</v>
      </c>
      <c r="AT678" s="10" t="s">
        <v>137</v>
      </c>
      <c r="AU678" s="10" t="s">
        <v>138</v>
      </c>
      <c r="AV678" s="10" t="s">
        <v>139</v>
      </c>
      <c r="AW678" s="11" t="s">
        <v>140</v>
      </c>
      <c r="AX678" s="10" t="s">
        <v>141</v>
      </c>
      <c r="AY678" s="11" t="s">
        <v>142</v>
      </c>
      <c r="AZ678" s="10" t="s">
        <v>143</v>
      </c>
      <c r="BA678" s="11" t="s">
        <v>144</v>
      </c>
      <c r="BB678" s="10" t="s">
        <v>145</v>
      </c>
      <c r="BC678" s="10" t="s">
        <v>146</v>
      </c>
      <c r="BD678" s="11" t="s">
        <v>147</v>
      </c>
      <c r="BE678" s="10" t="s">
        <v>148</v>
      </c>
      <c r="BF678" s="12" t="s">
        <v>149</v>
      </c>
    </row>
    <row r="679" spans="1:58" ht="24.95" customHeight="1">
      <c r="A679" s="9" t="s">
        <v>64</v>
      </c>
      <c r="B679" s="15" t="s">
        <v>293</v>
      </c>
      <c r="C679" s="27">
        <v>47</v>
      </c>
      <c r="D679" s="27">
        <v>62</v>
      </c>
      <c r="E679" s="24">
        <v>44</v>
      </c>
      <c r="F679" s="24">
        <v>33</v>
      </c>
      <c r="G679" s="27">
        <v>56</v>
      </c>
      <c r="H679" s="24">
        <v>38</v>
      </c>
      <c r="I679" s="27">
        <v>51</v>
      </c>
      <c r="J679" s="24">
        <v>63</v>
      </c>
      <c r="K679" s="24">
        <v>51</v>
      </c>
      <c r="L679" s="24">
        <v>25</v>
      </c>
      <c r="M679" s="27">
        <v>46</v>
      </c>
      <c r="N679" s="24">
        <v>43</v>
      </c>
      <c r="O679" s="27">
        <v>33</v>
      </c>
      <c r="P679" s="24">
        <v>50</v>
      </c>
      <c r="Q679" s="24">
        <v>43</v>
      </c>
      <c r="R679" s="24">
        <v>67</v>
      </c>
      <c r="S679" s="24">
        <v>42</v>
      </c>
      <c r="T679" s="24">
        <v>53</v>
      </c>
      <c r="U679" s="27">
        <v>58</v>
      </c>
      <c r="V679" s="24">
        <v>39</v>
      </c>
      <c r="W679" s="27">
        <v>61</v>
      </c>
      <c r="X679" s="24">
        <v>52</v>
      </c>
      <c r="Y679" s="24">
        <v>35</v>
      </c>
      <c r="Z679" s="27">
        <v>53</v>
      </c>
      <c r="AA679" s="24">
        <v>59</v>
      </c>
      <c r="AB679" s="24">
        <v>33</v>
      </c>
      <c r="AC679" s="24">
        <v>32</v>
      </c>
      <c r="AD679" s="27">
        <v>35</v>
      </c>
      <c r="AE679" s="24">
        <v>66</v>
      </c>
      <c r="AF679" s="24">
        <v>46</v>
      </c>
      <c r="AG679" s="24">
        <v>55</v>
      </c>
      <c r="AH679" s="27">
        <v>31</v>
      </c>
      <c r="AI679" s="24">
        <v>55</v>
      </c>
      <c r="AJ679" s="24">
        <v>54</v>
      </c>
      <c r="AK679" s="27">
        <v>52</v>
      </c>
      <c r="AL679" s="24">
        <v>56</v>
      </c>
      <c r="AM679" s="24">
        <v>56</v>
      </c>
      <c r="AN679" s="24">
        <v>59</v>
      </c>
      <c r="AO679" s="27">
        <v>31</v>
      </c>
      <c r="AP679" s="24">
        <v>61</v>
      </c>
      <c r="AQ679" s="24">
        <v>44</v>
      </c>
      <c r="AR679" s="27">
        <v>50</v>
      </c>
      <c r="AS679" s="24">
        <v>59</v>
      </c>
      <c r="AT679" s="24">
        <v>53</v>
      </c>
      <c r="AU679" s="24">
        <v>46</v>
      </c>
      <c r="AV679" s="24">
        <v>61</v>
      </c>
      <c r="AW679" s="27">
        <v>38</v>
      </c>
      <c r="AX679" s="24">
        <v>56</v>
      </c>
      <c r="AY679" s="27">
        <v>60</v>
      </c>
      <c r="AZ679" s="24">
        <v>100</v>
      </c>
      <c r="BA679" s="27">
        <v>56</v>
      </c>
      <c r="BB679" s="24">
        <v>44</v>
      </c>
      <c r="BC679" s="24">
        <v>50</v>
      </c>
      <c r="BD679" s="27">
        <v>42</v>
      </c>
      <c r="BE679" s="24">
        <v>50</v>
      </c>
      <c r="BF679" s="28">
        <v>48</v>
      </c>
    </row>
    <row r="680" spans="1:58" ht="24.95" customHeight="1">
      <c r="A680" s="9" t="s">
        <v>63</v>
      </c>
      <c r="B680" s="15" t="s">
        <v>294</v>
      </c>
      <c r="C680" s="27">
        <v>45</v>
      </c>
      <c r="D680" s="27">
        <v>56</v>
      </c>
      <c r="E680" s="24">
        <v>38</v>
      </c>
      <c r="F680" s="24">
        <v>36</v>
      </c>
      <c r="G680" s="27">
        <v>43</v>
      </c>
      <c r="H680" s="24">
        <v>46</v>
      </c>
      <c r="I680" s="27">
        <v>44</v>
      </c>
      <c r="J680" s="24">
        <v>49</v>
      </c>
      <c r="K680" s="24">
        <v>52</v>
      </c>
      <c r="L680" s="24">
        <v>34</v>
      </c>
      <c r="M680" s="27">
        <v>43</v>
      </c>
      <c r="N680" s="24">
        <v>46</v>
      </c>
      <c r="O680" s="27">
        <v>28</v>
      </c>
      <c r="P680" s="24">
        <v>40</v>
      </c>
      <c r="Q680" s="24">
        <v>52</v>
      </c>
      <c r="R680" s="24">
        <v>67</v>
      </c>
      <c r="S680" s="24">
        <v>35</v>
      </c>
      <c r="T680" s="24">
        <v>58</v>
      </c>
      <c r="U680" s="27">
        <v>54</v>
      </c>
      <c r="V680" s="24">
        <v>33</v>
      </c>
      <c r="W680" s="27">
        <v>58</v>
      </c>
      <c r="X680" s="24">
        <v>43</v>
      </c>
      <c r="Y680" s="24">
        <v>38</v>
      </c>
      <c r="Z680" s="27">
        <v>51</v>
      </c>
      <c r="AA680" s="24">
        <v>51</v>
      </c>
      <c r="AB680" s="24">
        <v>34</v>
      </c>
      <c r="AC680" s="24">
        <v>29</v>
      </c>
      <c r="AD680" s="27">
        <v>34</v>
      </c>
      <c r="AE680" s="24">
        <v>58</v>
      </c>
      <c r="AF680" s="24">
        <v>46</v>
      </c>
      <c r="AG680" s="24">
        <v>52</v>
      </c>
      <c r="AH680" s="27">
        <v>23</v>
      </c>
      <c r="AI680" s="24">
        <v>58</v>
      </c>
      <c r="AJ680" s="24">
        <v>50</v>
      </c>
      <c r="AK680" s="27">
        <v>47</v>
      </c>
      <c r="AL680" s="24">
        <v>51</v>
      </c>
      <c r="AM680" s="24">
        <v>51</v>
      </c>
      <c r="AN680" s="24">
        <v>53</v>
      </c>
      <c r="AO680" s="27">
        <v>38</v>
      </c>
      <c r="AP680" s="24">
        <v>55</v>
      </c>
      <c r="AQ680" s="24">
        <v>41</v>
      </c>
      <c r="AR680" s="27">
        <v>55</v>
      </c>
      <c r="AS680" s="24">
        <v>46</v>
      </c>
      <c r="AT680" s="24">
        <v>52</v>
      </c>
      <c r="AU680" s="24">
        <v>33</v>
      </c>
      <c r="AV680" s="24">
        <v>58</v>
      </c>
      <c r="AW680" s="27">
        <v>26</v>
      </c>
      <c r="AX680" s="24">
        <v>60</v>
      </c>
      <c r="AY680" s="27">
        <v>57</v>
      </c>
      <c r="AZ680" s="24">
        <v>100</v>
      </c>
      <c r="BA680" s="27">
        <v>44</v>
      </c>
      <c r="BB680" s="24">
        <v>45</v>
      </c>
      <c r="BC680" s="24">
        <v>46</v>
      </c>
      <c r="BD680" s="27">
        <v>41</v>
      </c>
      <c r="BE680" s="24">
        <v>47</v>
      </c>
      <c r="BF680" s="28">
        <v>46</v>
      </c>
    </row>
    <row r="681" spans="1:58" ht="24.95" customHeight="1">
      <c r="A681" s="9" t="s">
        <v>65</v>
      </c>
      <c r="B681" s="15" t="s">
        <v>295</v>
      </c>
      <c r="C681" s="27">
        <v>44</v>
      </c>
      <c r="D681" s="27">
        <v>63</v>
      </c>
      <c r="E681" s="24">
        <v>45</v>
      </c>
      <c r="F681" s="24">
        <v>27</v>
      </c>
      <c r="G681" s="27">
        <v>48</v>
      </c>
      <c r="H681" s="24">
        <v>40</v>
      </c>
      <c r="I681" s="27">
        <v>52</v>
      </c>
      <c r="J681" s="24">
        <v>57</v>
      </c>
      <c r="K681" s="24">
        <v>55</v>
      </c>
      <c r="L681" s="24">
        <v>17</v>
      </c>
      <c r="M681" s="27">
        <v>44</v>
      </c>
      <c r="N681" s="24">
        <v>47</v>
      </c>
      <c r="O681" s="27">
        <v>38</v>
      </c>
      <c r="P681" s="24">
        <v>44</v>
      </c>
      <c r="Q681" s="24">
        <v>48</v>
      </c>
      <c r="R681" s="24">
        <v>53</v>
      </c>
      <c r="S681" s="24">
        <v>41</v>
      </c>
      <c r="T681" s="24">
        <v>50</v>
      </c>
      <c r="U681" s="27">
        <v>62</v>
      </c>
      <c r="V681" s="24">
        <v>26</v>
      </c>
      <c r="W681" s="27">
        <v>68</v>
      </c>
      <c r="X681" s="24">
        <v>42</v>
      </c>
      <c r="Y681" s="24">
        <v>32</v>
      </c>
      <c r="Z681" s="27">
        <v>51</v>
      </c>
      <c r="AA681" s="24">
        <v>51</v>
      </c>
      <c r="AB681" s="24">
        <v>28</v>
      </c>
      <c r="AC681" s="24">
        <v>35</v>
      </c>
      <c r="AD681" s="27">
        <v>27</v>
      </c>
      <c r="AE681" s="24">
        <v>53</v>
      </c>
      <c r="AF681" s="24">
        <v>56</v>
      </c>
      <c r="AG681" s="24">
        <v>55</v>
      </c>
      <c r="AH681" s="27">
        <v>21</v>
      </c>
      <c r="AI681" s="24">
        <v>50</v>
      </c>
      <c r="AJ681" s="24">
        <v>58</v>
      </c>
      <c r="AK681" s="27">
        <v>49</v>
      </c>
      <c r="AL681" s="24">
        <v>35</v>
      </c>
      <c r="AM681" s="24">
        <v>57</v>
      </c>
      <c r="AN681" s="24">
        <v>49</v>
      </c>
      <c r="AO681" s="27">
        <v>29</v>
      </c>
      <c r="AP681" s="24">
        <v>57</v>
      </c>
      <c r="AQ681" s="24">
        <v>40</v>
      </c>
      <c r="AR681" s="27">
        <v>48</v>
      </c>
      <c r="AS681" s="24">
        <v>56</v>
      </c>
      <c r="AT681" s="24">
        <v>50</v>
      </c>
      <c r="AU681" s="24">
        <v>34</v>
      </c>
      <c r="AV681" s="24">
        <v>62</v>
      </c>
      <c r="AW681" s="27">
        <v>27</v>
      </c>
      <c r="AX681" s="24">
        <v>60</v>
      </c>
      <c r="AY681" s="27">
        <v>59</v>
      </c>
      <c r="AZ681" s="24">
        <v>100</v>
      </c>
      <c r="BA681" s="27">
        <v>50</v>
      </c>
      <c r="BB681" s="24">
        <v>43</v>
      </c>
      <c r="BC681" s="24">
        <v>62</v>
      </c>
      <c r="BD681" s="27">
        <v>31</v>
      </c>
      <c r="BE681" s="24">
        <v>47</v>
      </c>
      <c r="BF681" s="28">
        <v>52</v>
      </c>
    </row>
    <row r="682" spans="1:58" ht="24.95" customHeight="1">
      <c r="A682" s="9" t="s">
        <v>66</v>
      </c>
      <c r="B682" s="15" t="s">
        <v>296</v>
      </c>
      <c r="C682" s="27">
        <v>32</v>
      </c>
      <c r="D682" s="27">
        <v>39</v>
      </c>
      <c r="E682" s="24">
        <v>32</v>
      </c>
      <c r="F682" s="24">
        <v>30</v>
      </c>
      <c r="G682" s="27">
        <v>33</v>
      </c>
      <c r="H682" s="24">
        <v>32</v>
      </c>
      <c r="I682" s="27">
        <v>34</v>
      </c>
      <c r="J682" s="24">
        <v>42</v>
      </c>
      <c r="K682" s="24">
        <v>38</v>
      </c>
      <c r="L682" s="24">
        <v>17</v>
      </c>
      <c r="M682" s="27">
        <v>30</v>
      </c>
      <c r="N682" s="24">
        <v>32</v>
      </c>
      <c r="O682" s="27">
        <v>33</v>
      </c>
      <c r="P682" s="24">
        <v>32</v>
      </c>
      <c r="Q682" s="24">
        <v>23</v>
      </c>
      <c r="R682" s="24">
        <v>50</v>
      </c>
      <c r="S682" s="24">
        <v>32</v>
      </c>
      <c r="T682" s="24">
        <v>34</v>
      </c>
      <c r="U682" s="27">
        <v>36</v>
      </c>
      <c r="V682" s="24">
        <v>25</v>
      </c>
      <c r="W682" s="27">
        <v>43</v>
      </c>
      <c r="X682" s="24">
        <v>32</v>
      </c>
      <c r="Y682" s="24">
        <v>27</v>
      </c>
      <c r="Z682" s="27">
        <v>37</v>
      </c>
      <c r="AA682" s="24">
        <v>52</v>
      </c>
      <c r="AB682" s="24">
        <v>14</v>
      </c>
      <c r="AC682" s="24">
        <v>23</v>
      </c>
      <c r="AD682" s="27">
        <v>26</v>
      </c>
      <c r="AE682" s="24">
        <v>38</v>
      </c>
      <c r="AF682" s="24">
        <v>37</v>
      </c>
      <c r="AG682" s="24">
        <v>37</v>
      </c>
      <c r="AH682" s="27">
        <v>30</v>
      </c>
      <c r="AI682" s="24">
        <v>26</v>
      </c>
      <c r="AJ682" s="24">
        <v>37</v>
      </c>
      <c r="AK682" s="27">
        <v>38</v>
      </c>
      <c r="AL682" s="24">
        <v>41</v>
      </c>
      <c r="AM682" s="24">
        <v>33</v>
      </c>
      <c r="AN682" s="24">
        <v>37</v>
      </c>
      <c r="AO682" s="27">
        <v>18</v>
      </c>
      <c r="AP682" s="24">
        <v>39</v>
      </c>
      <c r="AQ682" s="24">
        <v>36</v>
      </c>
      <c r="AR682" s="27">
        <v>37</v>
      </c>
      <c r="AS682" s="24">
        <v>42</v>
      </c>
      <c r="AT682" s="24">
        <v>38</v>
      </c>
      <c r="AU682" s="24">
        <v>25</v>
      </c>
      <c r="AV682" s="24">
        <v>38</v>
      </c>
      <c r="AW682" s="27">
        <v>26</v>
      </c>
      <c r="AX682" s="24">
        <v>37</v>
      </c>
      <c r="AY682" s="27">
        <v>46</v>
      </c>
      <c r="AZ682" s="24">
        <v>100</v>
      </c>
      <c r="BA682" s="27">
        <v>48</v>
      </c>
      <c r="BB682" s="24">
        <v>28</v>
      </c>
      <c r="BC682" s="24">
        <v>57</v>
      </c>
      <c r="BD682" s="27">
        <v>23</v>
      </c>
      <c r="BE682" s="24">
        <v>31</v>
      </c>
      <c r="BF682" s="28">
        <v>43</v>
      </c>
    </row>
    <row r="683" spans="1:58" ht="24.95" customHeight="1">
      <c r="A683" s="9" t="s">
        <v>67</v>
      </c>
      <c r="B683" s="15" t="s">
        <v>297</v>
      </c>
      <c r="C683" s="30">
        <v>28</v>
      </c>
      <c r="D683" s="30">
        <v>65</v>
      </c>
      <c r="E683" s="26">
        <v>36</v>
      </c>
      <c r="F683" s="26">
        <v>-13</v>
      </c>
      <c r="G683" s="30">
        <v>13</v>
      </c>
      <c r="H683" s="26">
        <v>39</v>
      </c>
      <c r="I683" s="30">
        <v>53</v>
      </c>
      <c r="J683" s="26">
        <v>38</v>
      </c>
      <c r="K683" s="26">
        <v>18</v>
      </c>
      <c r="L683" s="26">
        <v>9</v>
      </c>
      <c r="M683" s="30">
        <v>14</v>
      </c>
      <c r="N683" s="26">
        <v>58</v>
      </c>
      <c r="O683" s="30">
        <v>35</v>
      </c>
      <c r="P683" s="26">
        <v>30</v>
      </c>
      <c r="Q683" s="26">
        <v>18</v>
      </c>
      <c r="R683" s="26">
        <v>26</v>
      </c>
      <c r="S683" s="26">
        <v>33</v>
      </c>
      <c r="T683" s="26">
        <v>21</v>
      </c>
      <c r="U683" s="30">
        <v>63</v>
      </c>
      <c r="V683" s="26">
        <v>-11</v>
      </c>
      <c r="W683" s="30">
        <v>48</v>
      </c>
      <c r="X683" s="26">
        <v>24</v>
      </c>
      <c r="Y683" s="26">
        <v>19</v>
      </c>
      <c r="Z683" s="30">
        <v>32</v>
      </c>
      <c r="AA683" s="26">
        <v>38</v>
      </c>
      <c r="AB683" s="26">
        <v>4</v>
      </c>
      <c r="AC683" s="26">
        <v>33</v>
      </c>
      <c r="AD683" s="30">
        <v>-3</v>
      </c>
      <c r="AE683" s="26">
        <v>48</v>
      </c>
      <c r="AF683" s="26">
        <v>53</v>
      </c>
      <c r="AG683" s="26">
        <v>51</v>
      </c>
      <c r="AH683" s="30">
        <v>5</v>
      </c>
      <c r="AI683" s="26">
        <v>38</v>
      </c>
      <c r="AJ683" s="26">
        <v>37</v>
      </c>
      <c r="AK683" s="30">
        <v>44</v>
      </c>
      <c r="AL683" s="26">
        <v>33</v>
      </c>
      <c r="AM683" s="26">
        <v>48</v>
      </c>
      <c r="AN683" s="26">
        <v>43</v>
      </c>
      <c r="AO683" s="30">
        <v>11</v>
      </c>
      <c r="AP683" s="26">
        <v>60</v>
      </c>
      <c r="AQ683" s="26">
        <v>22</v>
      </c>
      <c r="AR683" s="30">
        <v>62</v>
      </c>
      <c r="AS683" s="26">
        <v>42</v>
      </c>
      <c r="AT683" s="26">
        <v>55</v>
      </c>
      <c r="AU683" s="26">
        <v>-16</v>
      </c>
      <c r="AV683" s="26">
        <v>64</v>
      </c>
      <c r="AW683" s="30">
        <v>-11</v>
      </c>
      <c r="AX683" s="26">
        <v>54</v>
      </c>
      <c r="AY683" s="30">
        <v>40</v>
      </c>
      <c r="AZ683" s="26">
        <v>100</v>
      </c>
      <c r="BA683" s="30">
        <v>24</v>
      </c>
      <c r="BB683" s="26">
        <v>29</v>
      </c>
      <c r="BC683" s="26">
        <v>33</v>
      </c>
      <c r="BD683" s="30">
        <v>8</v>
      </c>
      <c r="BE683" s="26">
        <v>18</v>
      </c>
      <c r="BF683" s="29">
        <v>50</v>
      </c>
    </row>
    <row r="685" spans="1:58" ht="24.95" customHeight="1">
      <c r="A685" s="1"/>
      <c r="B685" s="1" t="s">
        <v>63</v>
      </c>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row>
    <row r="686" spans="1:58" ht="24.9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row>
    <row r="687" spans="1:58" ht="24.95" customHeight="1">
      <c r="A687" s="2" t="s">
        <v>75</v>
      </c>
      <c r="B687" s="3"/>
      <c r="C687" s="69" t="s">
        <v>74</v>
      </c>
      <c r="D687" s="66" t="s">
        <v>76</v>
      </c>
      <c r="E687" s="68"/>
      <c r="F687" s="67"/>
      <c r="G687" s="66" t="s">
        <v>77</v>
      </c>
      <c r="H687" s="67"/>
      <c r="I687" s="66" t="s">
        <v>78</v>
      </c>
      <c r="J687" s="68"/>
      <c r="K687" s="68"/>
      <c r="L687" s="67"/>
      <c r="M687" s="66" t="s">
        <v>79</v>
      </c>
      <c r="N687" s="67"/>
      <c r="O687" s="66" t="s">
        <v>80</v>
      </c>
      <c r="P687" s="68"/>
      <c r="Q687" s="68"/>
      <c r="R687" s="68"/>
      <c r="S687" s="68"/>
      <c r="T687" s="67"/>
      <c r="U687" s="66" t="s">
        <v>81</v>
      </c>
      <c r="V687" s="67"/>
      <c r="W687" s="66" t="s">
        <v>82</v>
      </c>
      <c r="X687" s="68"/>
      <c r="Y687" s="67"/>
      <c r="Z687" s="66" t="s">
        <v>83</v>
      </c>
      <c r="AA687" s="68"/>
      <c r="AB687" s="68"/>
      <c r="AC687" s="67"/>
      <c r="AD687" s="66" t="s">
        <v>84</v>
      </c>
      <c r="AE687" s="68"/>
      <c r="AF687" s="68"/>
      <c r="AG687" s="67"/>
      <c r="AH687" s="66" t="s">
        <v>85</v>
      </c>
      <c r="AI687" s="68"/>
      <c r="AJ687" s="67"/>
      <c r="AK687" s="66" t="s">
        <v>86</v>
      </c>
      <c r="AL687" s="68"/>
      <c r="AM687" s="68"/>
      <c r="AN687" s="67"/>
      <c r="AO687" s="66" t="s">
        <v>87</v>
      </c>
      <c r="AP687" s="68"/>
      <c r="AQ687" s="67"/>
      <c r="AR687" s="66" t="s">
        <v>88</v>
      </c>
      <c r="AS687" s="68"/>
      <c r="AT687" s="68"/>
      <c r="AU687" s="67"/>
      <c r="AV687" s="65" t="s">
        <v>89</v>
      </c>
      <c r="AW687" s="66" t="s">
        <v>90</v>
      </c>
      <c r="AX687" s="67"/>
      <c r="AY687" s="66" t="s">
        <v>91</v>
      </c>
      <c r="AZ687" s="67"/>
      <c r="BA687" s="66" t="s">
        <v>92</v>
      </c>
      <c r="BB687" s="68"/>
      <c r="BC687" s="67"/>
      <c r="BD687" s="66" t="s">
        <v>93</v>
      </c>
      <c r="BE687" s="68"/>
      <c r="BF687" s="67"/>
    </row>
    <row r="688" spans="1:58" ht="24.95" customHeight="1">
      <c r="A688" s="5"/>
      <c r="B688" s="4"/>
      <c r="C688" s="11" t="s">
        <v>94</v>
      </c>
      <c r="D688" s="11" t="s">
        <v>95</v>
      </c>
      <c r="E688" s="10" t="s">
        <v>96</v>
      </c>
      <c r="F688" s="10" t="s">
        <v>97</v>
      </c>
      <c r="G688" s="11" t="s">
        <v>98</v>
      </c>
      <c r="H688" s="10" t="s">
        <v>99</v>
      </c>
      <c r="I688" s="11" t="s">
        <v>100</v>
      </c>
      <c r="J688" s="10" t="s">
        <v>101</v>
      </c>
      <c r="K688" s="10" t="s">
        <v>102</v>
      </c>
      <c r="L688" s="10" t="s">
        <v>103</v>
      </c>
      <c r="M688" s="11" t="s">
        <v>104</v>
      </c>
      <c r="N688" s="10" t="s">
        <v>105</v>
      </c>
      <c r="O688" s="11" t="s">
        <v>106</v>
      </c>
      <c r="P688" s="10" t="s">
        <v>107</v>
      </c>
      <c r="Q688" s="10" t="s">
        <v>108</v>
      </c>
      <c r="R688" s="10" t="s">
        <v>109</v>
      </c>
      <c r="S688" s="10" t="s">
        <v>110</v>
      </c>
      <c r="T688" s="10" t="s">
        <v>111</v>
      </c>
      <c r="U688" s="11" t="s">
        <v>112</v>
      </c>
      <c r="V688" s="10" t="s">
        <v>113</v>
      </c>
      <c r="W688" s="11" t="s">
        <v>114</v>
      </c>
      <c r="X688" s="10" t="s">
        <v>115</v>
      </c>
      <c r="Y688" s="10" t="s">
        <v>116</v>
      </c>
      <c r="Z688" s="11" t="s">
        <v>117</v>
      </c>
      <c r="AA688" s="10" t="s">
        <v>118</v>
      </c>
      <c r="AB688" s="10" t="s">
        <v>119</v>
      </c>
      <c r="AC688" s="10" t="s">
        <v>120</v>
      </c>
      <c r="AD688" s="11" t="s">
        <v>121</v>
      </c>
      <c r="AE688" s="10" t="s">
        <v>122</v>
      </c>
      <c r="AF688" s="10" t="s">
        <v>123</v>
      </c>
      <c r="AG688" s="10" t="s">
        <v>124</v>
      </c>
      <c r="AH688" s="11" t="s">
        <v>125</v>
      </c>
      <c r="AI688" s="10" t="s">
        <v>126</v>
      </c>
      <c r="AJ688" s="10" t="s">
        <v>127</v>
      </c>
      <c r="AK688" s="11" t="s">
        <v>128</v>
      </c>
      <c r="AL688" s="10" t="s">
        <v>129</v>
      </c>
      <c r="AM688" s="10" t="s">
        <v>130</v>
      </c>
      <c r="AN688" s="10" t="s">
        <v>131</v>
      </c>
      <c r="AO688" s="11" t="s">
        <v>132</v>
      </c>
      <c r="AP688" s="10" t="s">
        <v>133</v>
      </c>
      <c r="AQ688" s="10" t="s">
        <v>134</v>
      </c>
      <c r="AR688" s="11" t="s">
        <v>135</v>
      </c>
      <c r="AS688" s="10" t="s">
        <v>136</v>
      </c>
      <c r="AT688" s="10" t="s">
        <v>137</v>
      </c>
      <c r="AU688" s="10" t="s">
        <v>138</v>
      </c>
      <c r="AV688" s="10" t="s">
        <v>139</v>
      </c>
      <c r="AW688" s="11" t="s">
        <v>140</v>
      </c>
      <c r="AX688" s="10" t="s">
        <v>141</v>
      </c>
      <c r="AY688" s="11" t="s">
        <v>142</v>
      </c>
      <c r="AZ688" s="10" t="s">
        <v>143</v>
      </c>
      <c r="BA688" s="11" t="s">
        <v>144</v>
      </c>
      <c r="BB688" s="10" t="s">
        <v>145</v>
      </c>
      <c r="BC688" s="10" t="s">
        <v>146</v>
      </c>
      <c r="BD688" s="11" t="s">
        <v>147</v>
      </c>
      <c r="BE688" s="10" t="s">
        <v>148</v>
      </c>
      <c r="BF688" s="12" t="s">
        <v>149</v>
      </c>
    </row>
    <row r="689" spans="1:58" ht="24.95" customHeight="1">
      <c r="A689" s="7" t="s">
        <v>63</v>
      </c>
      <c r="B689" s="15" t="s">
        <v>150</v>
      </c>
      <c r="C689" s="17">
        <v>602</v>
      </c>
      <c r="D689" s="17">
        <v>217</v>
      </c>
      <c r="E689" s="16">
        <v>131</v>
      </c>
      <c r="F689" s="16">
        <v>229</v>
      </c>
      <c r="G689" s="17">
        <v>271</v>
      </c>
      <c r="H689" s="16">
        <v>326</v>
      </c>
      <c r="I689" s="17">
        <v>119</v>
      </c>
      <c r="J689" s="16">
        <v>158</v>
      </c>
      <c r="K689" s="16">
        <v>157</v>
      </c>
      <c r="L689" s="16">
        <v>168</v>
      </c>
      <c r="M689" s="17">
        <v>361</v>
      </c>
      <c r="N689" s="16">
        <v>186</v>
      </c>
      <c r="O689" s="17">
        <v>163</v>
      </c>
      <c r="P689" s="16">
        <v>187</v>
      </c>
      <c r="Q689" s="16">
        <v>150</v>
      </c>
      <c r="R689" s="16">
        <v>99</v>
      </c>
      <c r="S689" s="16">
        <v>349</v>
      </c>
      <c r="T689" s="16">
        <v>250</v>
      </c>
      <c r="U689" s="17">
        <v>258</v>
      </c>
      <c r="V689" s="16">
        <v>265</v>
      </c>
      <c r="W689" s="17">
        <v>151</v>
      </c>
      <c r="X689" s="16">
        <v>183</v>
      </c>
      <c r="Y689" s="16">
        <v>268</v>
      </c>
      <c r="Z689" s="17">
        <v>286</v>
      </c>
      <c r="AA689" s="16">
        <v>102</v>
      </c>
      <c r="AB689" s="16">
        <v>125</v>
      </c>
      <c r="AC689" s="16">
        <v>90</v>
      </c>
      <c r="AD689" s="17">
        <v>239</v>
      </c>
      <c r="AE689" s="16">
        <v>160</v>
      </c>
      <c r="AF689" s="16">
        <v>194</v>
      </c>
      <c r="AG689" s="16">
        <v>353</v>
      </c>
      <c r="AH689" s="17">
        <v>171</v>
      </c>
      <c r="AI689" s="16">
        <v>161</v>
      </c>
      <c r="AJ689" s="16">
        <v>256</v>
      </c>
      <c r="AK689" s="17">
        <v>423</v>
      </c>
      <c r="AL689" s="16">
        <v>177</v>
      </c>
      <c r="AM689" s="16">
        <v>235</v>
      </c>
      <c r="AN689" s="16">
        <v>385</v>
      </c>
      <c r="AO689" s="17">
        <v>102</v>
      </c>
      <c r="AP689" s="16">
        <v>190</v>
      </c>
      <c r="AQ689" s="16">
        <v>258</v>
      </c>
      <c r="AR689" s="17">
        <v>253</v>
      </c>
      <c r="AS689" s="16">
        <v>126</v>
      </c>
      <c r="AT689" s="16">
        <v>379</v>
      </c>
      <c r="AU689" s="16">
        <v>179</v>
      </c>
      <c r="AV689" s="16">
        <v>270</v>
      </c>
      <c r="AW689" s="17">
        <v>220</v>
      </c>
      <c r="AX689" s="16">
        <v>316</v>
      </c>
      <c r="AY689" s="17">
        <v>495</v>
      </c>
      <c r="AZ689" s="16">
        <v>177</v>
      </c>
      <c r="BA689" s="17">
        <v>144</v>
      </c>
      <c r="BB689" s="16">
        <v>451</v>
      </c>
      <c r="BC689" s="16">
        <v>48</v>
      </c>
      <c r="BD689" s="17">
        <v>138</v>
      </c>
      <c r="BE689" s="16">
        <v>211</v>
      </c>
      <c r="BF689" s="18">
        <v>235</v>
      </c>
    </row>
    <row r="690" spans="1:58" ht="24.95" customHeight="1">
      <c r="A690" s="6"/>
      <c r="B690" s="15"/>
      <c r="C690" s="23"/>
      <c r="D690" s="23"/>
      <c r="E690" s="22"/>
      <c r="F690" s="22"/>
      <c r="G690" s="23"/>
      <c r="H690" s="22"/>
      <c r="I690" s="23"/>
      <c r="J690" s="22"/>
      <c r="K690" s="22"/>
      <c r="L690" s="22"/>
      <c r="M690" s="23"/>
      <c r="N690" s="22"/>
      <c r="O690" s="23"/>
      <c r="P690" s="22"/>
      <c r="Q690" s="22"/>
      <c r="R690" s="22"/>
      <c r="S690" s="22"/>
      <c r="T690" s="22"/>
      <c r="U690" s="23"/>
      <c r="V690" s="22"/>
      <c r="W690" s="23"/>
      <c r="X690" s="22"/>
      <c r="Y690" s="22"/>
      <c r="Z690" s="23"/>
      <c r="AA690" s="22"/>
      <c r="AB690" s="22"/>
      <c r="AC690" s="22"/>
      <c r="AD690" s="23"/>
      <c r="AE690" s="22"/>
      <c r="AF690" s="22"/>
      <c r="AG690" s="22"/>
      <c r="AH690" s="23"/>
      <c r="AI690" s="22"/>
      <c r="AJ690" s="22"/>
      <c r="AK690" s="23"/>
      <c r="AL690" s="22"/>
      <c r="AM690" s="22"/>
      <c r="AN690" s="22"/>
      <c r="AO690" s="23"/>
      <c r="AP690" s="22"/>
      <c r="AQ690" s="22"/>
      <c r="AR690" s="23"/>
      <c r="AS690" s="22"/>
      <c r="AT690" s="22"/>
      <c r="AU690" s="22"/>
      <c r="AV690" s="22"/>
      <c r="AW690" s="23"/>
      <c r="AX690" s="22"/>
      <c r="AY690" s="23"/>
      <c r="AZ690" s="22"/>
      <c r="BA690" s="23"/>
      <c r="BB690" s="22"/>
      <c r="BC690" s="22"/>
      <c r="BD690" s="23"/>
      <c r="BE690" s="22"/>
      <c r="BF690" s="25"/>
    </row>
    <row r="691" spans="1:58" ht="24.95" customHeight="1">
      <c r="A691" s="6"/>
      <c r="B691" s="15" t="s">
        <v>298</v>
      </c>
      <c r="C691" s="49">
        <v>0.71</v>
      </c>
      <c r="D691" s="49">
        <v>0.77</v>
      </c>
      <c r="E691" s="50">
        <v>0.67</v>
      </c>
      <c r="F691" s="50">
        <v>0.67</v>
      </c>
      <c r="G691" s="49">
        <v>0.71</v>
      </c>
      <c r="H691" s="50">
        <v>0.71</v>
      </c>
      <c r="I691" s="49">
        <v>0.7</v>
      </c>
      <c r="J691" s="50">
        <v>0.73</v>
      </c>
      <c r="K691" s="50">
        <v>0.74</v>
      </c>
      <c r="L691" s="50">
        <v>0.66</v>
      </c>
      <c r="M691" s="49">
        <v>0.7</v>
      </c>
      <c r="N691" s="50">
        <v>0.71</v>
      </c>
      <c r="O691" s="49">
        <v>0.62</v>
      </c>
      <c r="P691" s="50">
        <v>0.68</v>
      </c>
      <c r="Q691" s="50">
        <v>0.76</v>
      </c>
      <c r="R691" s="50">
        <v>0.84</v>
      </c>
      <c r="S691" s="50">
        <v>0.65</v>
      </c>
      <c r="T691" s="50">
        <v>0.79</v>
      </c>
      <c r="U691" s="49">
        <v>0.75</v>
      </c>
      <c r="V691" s="50">
        <v>0.66</v>
      </c>
      <c r="W691" s="49">
        <v>0.78</v>
      </c>
      <c r="X691" s="50">
        <v>0.69</v>
      </c>
      <c r="Y691" s="50">
        <v>0.68</v>
      </c>
      <c r="Z691" s="49">
        <v>0.74</v>
      </c>
      <c r="AA691" s="50">
        <v>0.76</v>
      </c>
      <c r="AB691" s="50">
        <v>0.65</v>
      </c>
      <c r="AC691" s="50">
        <v>0.65</v>
      </c>
      <c r="AD691" s="49">
        <v>0.66</v>
      </c>
      <c r="AE691" s="50">
        <v>0.78</v>
      </c>
      <c r="AF691" s="50">
        <v>0.72</v>
      </c>
      <c r="AG691" s="50">
        <v>0.75</v>
      </c>
      <c r="AH691" s="49">
        <v>0.61</v>
      </c>
      <c r="AI691" s="50">
        <v>0.77</v>
      </c>
      <c r="AJ691" s="50">
        <v>0.73</v>
      </c>
      <c r="AK691" s="49">
        <v>0.72</v>
      </c>
      <c r="AL691" s="50">
        <v>0.75</v>
      </c>
      <c r="AM691" s="50">
        <v>0.75</v>
      </c>
      <c r="AN691" s="50">
        <v>0.75</v>
      </c>
      <c r="AO691" s="49">
        <v>0.68</v>
      </c>
      <c r="AP691" s="50">
        <v>0.76</v>
      </c>
      <c r="AQ691" s="50">
        <v>0.69</v>
      </c>
      <c r="AR691" s="49">
        <v>0.75</v>
      </c>
      <c r="AS691" s="50">
        <v>0.73</v>
      </c>
      <c r="AT691" s="50">
        <v>0.75</v>
      </c>
      <c r="AU691" s="50">
        <v>0.65</v>
      </c>
      <c r="AV691" s="50">
        <v>0.78</v>
      </c>
      <c r="AW691" s="49">
        <v>0.63</v>
      </c>
      <c r="AX691" s="50">
        <v>0.79</v>
      </c>
      <c r="AY691" s="49">
        <v>0.78</v>
      </c>
      <c r="AZ691" s="50">
        <v>1</v>
      </c>
      <c r="BA691" s="49">
        <v>0.7</v>
      </c>
      <c r="BB691" s="50">
        <v>0.71</v>
      </c>
      <c r="BC691" s="50">
        <v>0.71</v>
      </c>
      <c r="BD691" s="49">
        <v>0.7</v>
      </c>
      <c r="BE691" s="50">
        <v>0.73</v>
      </c>
      <c r="BF691" s="51">
        <v>0.72</v>
      </c>
    </row>
    <row r="692" spans="1:58" ht="24.95" customHeight="1">
      <c r="A692" s="6"/>
      <c r="B692" s="15" t="s">
        <v>299</v>
      </c>
      <c r="C692" s="49">
        <v>0.26</v>
      </c>
      <c r="D692" s="49">
        <v>0.21</v>
      </c>
      <c r="E692" s="50">
        <v>0.28999999999999998</v>
      </c>
      <c r="F692" s="50">
        <v>0.31</v>
      </c>
      <c r="G692" s="49">
        <v>0.28000000000000003</v>
      </c>
      <c r="H692" s="50">
        <v>0.25</v>
      </c>
      <c r="I692" s="49">
        <v>0.26</v>
      </c>
      <c r="J692" s="50">
        <v>0.23</v>
      </c>
      <c r="K692" s="50">
        <v>0.23</v>
      </c>
      <c r="L692" s="50">
        <v>0.33</v>
      </c>
      <c r="M692" s="49">
        <v>0.28000000000000003</v>
      </c>
      <c r="N692" s="50">
        <v>0.25</v>
      </c>
      <c r="O692" s="49">
        <v>0.33</v>
      </c>
      <c r="P692" s="50">
        <v>0.28000000000000003</v>
      </c>
      <c r="Q692" s="50">
        <v>0.23</v>
      </c>
      <c r="R692" s="50">
        <v>0.16</v>
      </c>
      <c r="S692" s="50">
        <v>0.31</v>
      </c>
      <c r="T692" s="50">
        <v>0.2</v>
      </c>
      <c r="U692" s="49">
        <v>0.22</v>
      </c>
      <c r="V692" s="50">
        <v>0.32</v>
      </c>
      <c r="W692" s="49">
        <v>0.21</v>
      </c>
      <c r="X692" s="50">
        <v>0.26</v>
      </c>
      <c r="Y692" s="50">
        <v>0.3</v>
      </c>
      <c r="Z692" s="49">
        <v>0.22</v>
      </c>
      <c r="AA692" s="50">
        <v>0.24</v>
      </c>
      <c r="AB692" s="50">
        <v>0.31</v>
      </c>
      <c r="AC692" s="50">
        <v>0.35</v>
      </c>
      <c r="AD692" s="49">
        <v>0.31</v>
      </c>
      <c r="AE692" s="50">
        <v>0.2</v>
      </c>
      <c r="AF692" s="50">
        <v>0.25</v>
      </c>
      <c r="AG692" s="50">
        <v>0.23</v>
      </c>
      <c r="AH692" s="49">
        <v>0.38</v>
      </c>
      <c r="AI692" s="50">
        <v>0.19</v>
      </c>
      <c r="AJ692" s="50">
        <v>0.23</v>
      </c>
      <c r="AK692" s="49">
        <v>0.25</v>
      </c>
      <c r="AL692" s="50">
        <v>0.23</v>
      </c>
      <c r="AM692" s="50">
        <v>0.23</v>
      </c>
      <c r="AN692" s="50">
        <v>0.23</v>
      </c>
      <c r="AO692" s="49">
        <v>0.3</v>
      </c>
      <c r="AP692" s="50">
        <v>0.22</v>
      </c>
      <c r="AQ692" s="50">
        <v>0.28000000000000003</v>
      </c>
      <c r="AR692" s="49">
        <v>0.2</v>
      </c>
      <c r="AS692" s="50">
        <v>0.27</v>
      </c>
      <c r="AT692" s="50">
        <v>0.23</v>
      </c>
      <c r="AU692" s="50">
        <v>0.32</v>
      </c>
      <c r="AV692" s="50">
        <v>0.2</v>
      </c>
      <c r="AW692" s="49">
        <v>0.37</v>
      </c>
      <c r="AX692" s="50">
        <v>0.19</v>
      </c>
      <c r="AY692" s="49">
        <v>0.21</v>
      </c>
      <c r="AZ692" s="22" t="s">
        <v>152</v>
      </c>
      <c r="BA692" s="49">
        <v>0.26</v>
      </c>
      <c r="BB692" s="50">
        <v>0.27</v>
      </c>
      <c r="BC692" s="50">
        <v>0.25</v>
      </c>
      <c r="BD692" s="49">
        <v>0.28999999999999998</v>
      </c>
      <c r="BE692" s="50">
        <v>0.25</v>
      </c>
      <c r="BF692" s="51">
        <v>0.26</v>
      </c>
    </row>
    <row r="693" spans="1:58" ht="24.95" customHeight="1">
      <c r="A693" s="6"/>
      <c r="B693" s="15" t="s">
        <v>300</v>
      </c>
      <c r="C693" s="49">
        <v>0.45</v>
      </c>
      <c r="D693" s="49">
        <v>0.56000000000000005</v>
      </c>
      <c r="E693" s="50">
        <v>0.38</v>
      </c>
      <c r="F693" s="50">
        <v>0.36</v>
      </c>
      <c r="G693" s="49">
        <v>0.43</v>
      </c>
      <c r="H693" s="50">
        <v>0.46</v>
      </c>
      <c r="I693" s="49">
        <v>0.44</v>
      </c>
      <c r="J693" s="50">
        <v>0.49</v>
      </c>
      <c r="K693" s="50">
        <v>0.52</v>
      </c>
      <c r="L693" s="50">
        <v>0.34</v>
      </c>
      <c r="M693" s="49">
        <v>0.43</v>
      </c>
      <c r="N693" s="50">
        <v>0.46</v>
      </c>
      <c r="O693" s="49">
        <v>0.28000000000000003</v>
      </c>
      <c r="P693" s="50">
        <v>0.4</v>
      </c>
      <c r="Q693" s="50">
        <v>0.52</v>
      </c>
      <c r="R693" s="50">
        <v>0.67</v>
      </c>
      <c r="S693" s="50">
        <v>0.35</v>
      </c>
      <c r="T693" s="50">
        <v>0.57999999999999996</v>
      </c>
      <c r="U693" s="49">
        <v>0.54</v>
      </c>
      <c r="V693" s="50">
        <v>0.33</v>
      </c>
      <c r="W693" s="49">
        <v>0.57999999999999996</v>
      </c>
      <c r="X693" s="50">
        <v>0.43</v>
      </c>
      <c r="Y693" s="50">
        <v>0.38</v>
      </c>
      <c r="Z693" s="49">
        <v>0.51</v>
      </c>
      <c r="AA693" s="50">
        <v>0.51</v>
      </c>
      <c r="AB693" s="50">
        <v>0.34</v>
      </c>
      <c r="AC693" s="50">
        <v>0.28999999999999998</v>
      </c>
      <c r="AD693" s="49">
        <v>0.34</v>
      </c>
      <c r="AE693" s="50">
        <v>0.57999999999999996</v>
      </c>
      <c r="AF693" s="50">
        <v>0.46</v>
      </c>
      <c r="AG693" s="50">
        <v>0.52</v>
      </c>
      <c r="AH693" s="49">
        <v>0.23</v>
      </c>
      <c r="AI693" s="50">
        <v>0.57999999999999996</v>
      </c>
      <c r="AJ693" s="50">
        <v>0.5</v>
      </c>
      <c r="AK693" s="49">
        <v>0.47</v>
      </c>
      <c r="AL693" s="50">
        <v>0.51</v>
      </c>
      <c r="AM693" s="50">
        <v>0.51</v>
      </c>
      <c r="AN693" s="50">
        <v>0.53</v>
      </c>
      <c r="AO693" s="49">
        <v>0.38</v>
      </c>
      <c r="AP693" s="50">
        <v>0.55000000000000004</v>
      </c>
      <c r="AQ693" s="50">
        <v>0.41</v>
      </c>
      <c r="AR693" s="49">
        <v>0.55000000000000004</v>
      </c>
      <c r="AS693" s="50">
        <v>0.46</v>
      </c>
      <c r="AT693" s="50">
        <v>0.52</v>
      </c>
      <c r="AU693" s="50">
        <v>0.33</v>
      </c>
      <c r="AV693" s="50">
        <v>0.57999999999999996</v>
      </c>
      <c r="AW693" s="49">
        <v>0.26</v>
      </c>
      <c r="AX693" s="50">
        <v>0.6</v>
      </c>
      <c r="AY693" s="49">
        <v>0.56999999999999995</v>
      </c>
      <c r="AZ693" s="50">
        <v>1</v>
      </c>
      <c r="BA693" s="49">
        <v>0.44</v>
      </c>
      <c r="BB693" s="50">
        <v>0.45</v>
      </c>
      <c r="BC693" s="50">
        <v>0.46</v>
      </c>
      <c r="BD693" s="49">
        <v>0.41</v>
      </c>
      <c r="BE693" s="50">
        <v>0.47</v>
      </c>
      <c r="BF693" s="51">
        <v>0.46</v>
      </c>
    </row>
    <row r="694" spans="1:58" ht="24.95" customHeight="1">
      <c r="A694" s="6"/>
      <c r="B694" s="15" t="s">
        <v>301</v>
      </c>
      <c r="C694" s="32">
        <v>0.51</v>
      </c>
      <c r="D694" s="32">
        <v>0.56999999999999995</v>
      </c>
      <c r="E694" s="31">
        <v>0.48</v>
      </c>
      <c r="F694" s="31">
        <v>0.45</v>
      </c>
      <c r="G694" s="32">
        <v>0.52</v>
      </c>
      <c r="H694" s="31">
        <v>0.5</v>
      </c>
      <c r="I694" s="32">
        <v>0.48</v>
      </c>
      <c r="J694" s="31">
        <v>0.54</v>
      </c>
      <c r="K694" s="31">
        <v>0.51</v>
      </c>
      <c r="L694" s="31">
        <v>0.49</v>
      </c>
      <c r="M694" s="32">
        <v>0.51</v>
      </c>
      <c r="N694" s="31">
        <v>0.5</v>
      </c>
      <c r="O694" s="32">
        <v>0.41</v>
      </c>
      <c r="P694" s="31">
        <v>0.51</v>
      </c>
      <c r="Q694" s="31">
        <v>0.51</v>
      </c>
      <c r="R694" s="31">
        <v>0.65</v>
      </c>
      <c r="S694" s="31">
        <v>0.46</v>
      </c>
      <c r="T694" s="31">
        <v>0.56999999999999995</v>
      </c>
      <c r="U694" s="32">
        <v>0.56000000000000005</v>
      </c>
      <c r="V694" s="31">
        <v>0.45</v>
      </c>
      <c r="W694" s="32">
        <v>0.56999999999999995</v>
      </c>
      <c r="X694" s="31">
        <v>0.43</v>
      </c>
      <c r="Y694" s="31">
        <v>0.53</v>
      </c>
      <c r="Z694" s="32">
        <v>0.48</v>
      </c>
      <c r="AA694" s="31">
        <v>0.56999999999999995</v>
      </c>
      <c r="AB694" s="31">
        <v>0.54</v>
      </c>
      <c r="AC694" s="31">
        <v>0.47</v>
      </c>
      <c r="AD694" s="32">
        <v>0.44</v>
      </c>
      <c r="AE694" s="31">
        <v>0.56000000000000005</v>
      </c>
      <c r="AF694" s="31">
        <v>0.54</v>
      </c>
      <c r="AG694" s="31">
        <v>0.55000000000000004</v>
      </c>
      <c r="AH694" s="32">
        <v>0.33</v>
      </c>
      <c r="AI694" s="31">
        <v>0.56999999999999995</v>
      </c>
      <c r="AJ694" s="31">
        <v>0.57999999999999996</v>
      </c>
      <c r="AK694" s="32">
        <v>0.54</v>
      </c>
      <c r="AL694" s="31">
        <v>0.56000000000000005</v>
      </c>
      <c r="AM694" s="31">
        <v>0.56999999999999995</v>
      </c>
      <c r="AN694" s="31">
        <v>0.56999999999999995</v>
      </c>
      <c r="AO694" s="32">
        <v>0.41</v>
      </c>
      <c r="AP694" s="31">
        <v>0.63</v>
      </c>
      <c r="AQ694" s="31">
        <v>0.48</v>
      </c>
      <c r="AR694" s="32">
        <v>0.57999999999999996</v>
      </c>
      <c r="AS694" s="31">
        <v>0.51</v>
      </c>
      <c r="AT694" s="31">
        <v>0.56000000000000005</v>
      </c>
      <c r="AU694" s="31">
        <v>0.43</v>
      </c>
      <c r="AV694" s="31">
        <v>0.61</v>
      </c>
      <c r="AW694" s="32">
        <v>0.42</v>
      </c>
      <c r="AX694" s="31">
        <v>0.57999999999999996</v>
      </c>
      <c r="AY694" s="32">
        <v>0.62</v>
      </c>
      <c r="AZ694" s="31">
        <v>0.75</v>
      </c>
      <c r="BA694" s="32">
        <v>0.51</v>
      </c>
      <c r="BB694" s="31">
        <v>0.51</v>
      </c>
      <c r="BC694" s="31">
        <v>0.47</v>
      </c>
      <c r="BD694" s="32">
        <v>0.52</v>
      </c>
      <c r="BE694" s="31">
        <v>0.51</v>
      </c>
      <c r="BF694" s="34">
        <v>0.51</v>
      </c>
    </row>
    <row r="695" spans="1:58" ht="24.95" customHeight="1">
      <c r="A695" s="6"/>
      <c r="B695" s="15" t="s">
        <v>302</v>
      </c>
      <c r="C695" s="32">
        <v>0.2</v>
      </c>
      <c r="D695" s="32">
        <v>0.19</v>
      </c>
      <c r="E695" s="31">
        <v>0.19</v>
      </c>
      <c r="F695" s="31">
        <v>0.21</v>
      </c>
      <c r="G695" s="32">
        <v>0.19</v>
      </c>
      <c r="H695" s="31">
        <v>0.21</v>
      </c>
      <c r="I695" s="32">
        <v>0.22</v>
      </c>
      <c r="J695" s="31">
        <v>0.19</v>
      </c>
      <c r="K695" s="31">
        <v>0.23</v>
      </c>
      <c r="L695" s="31">
        <v>0.18</v>
      </c>
      <c r="M695" s="32">
        <v>0.19</v>
      </c>
      <c r="N695" s="31">
        <v>0.21</v>
      </c>
      <c r="O695" s="32">
        <v>0.2</v>
      </c>
      <c r="P695" s="31">
        <v>0.18</v>
      </c>
      <c r="Q695" s="31">
        <v>0.25</v>
      </c>
      <c r="R695" s="31">
        <v>0.19</v>
      </c>
      <c r="S695" s="31">
        <v>0.19</v>
      </c>
      <c r="T695" s="31">
        <v>0.22</v>
      </c>
      <c r="U695" s="32">
        <v>0.19</v>
      </c>
      <c r="V695" s="31">
        <v>0.21</v>
      </c>
      <c r="W695" s="32">
        <v>0.22</v>
      </c>
      <c r="X695" s="31">
        <v>0.26</v>
      </c>
      <c r="Y695" s="31">
        <v>0.16</v>
      </c>
      <c r="Z695" s="32">
        <v>0.25</v>
      </c>
      <c r="AA695" s="31">
        <v>0.19</v>
      </c>
      <c r="AB695" s="31">
        <v>0.11</v>
      </c>
      <c r="AC695" s="31">
        <v>0.18</v>
      </c>
      <c r="AD695" s="32">
        <v>0.22</v>
      </c>
      <c r="AE695" s="31">
        <v>0.22</v>
      </c>
      <c r="AF695" s="31">
        <v>0.17</v>
      </c>
      <c r="AG695" s="31">
        <v>0.19</v>
      </c>
      <c r="AH695" s="32">
        <v>0.28000000000000003</v>
      </c>
      <c r="AI695" s="31">
        <v>0.2</v>
      </c>
      <c r="AJ695" s="31">
        <v>0.15</v>
      </c>
      <c r="AK695" s="32">
        <v>0.18</v>
      </c>
      <c r="AL695" s="31">
        <v>0.19</v>
      </c>
      <c r="AM695" s="31">
        <v>0.17</v>
      </c>
      <c r="AN695" s="31">
        <v>0.18</v>
      </c>
      <c r="AO695" s="32">
        <v>0.27</v>
      </c>
      <c r="AP695" s="31">
        <v>0.14000000000000001</v>
      </c>
      <c r="AQ695" s="31">
        <v>0.21</v>
      </c>
      <c r="AR695" s="32">
        <v>0.17</v>
      </c>
      <c r="AS695" s="31">
        <v>0.22</v>
      </c>
      <c r="AT695" s="31">
        <v>0.19</v>
      </c>
      <c r="AU695" s="31">
        <v>0.23</v>
      </c>
      <c r="AV695" s="31">
        <v>0.17</v>
      </c>
      <c r="AW695" s="32">
        <v>0.21</v>
      </c>
      <c r="AX695" s="31">
        <v>0.21</v>
      </c>
      <c r="AY695" s="32">
        <v>0.16</v>
      </c>
      <c r="AZ695" s="31">
        <v>0.25</v>
      </c>
      <c r="BA695" s="32">
        <v>0.19</v>
      </c>
      <c r="BB695" s="31">
        <v>0.2</v>
      </c>
      <c r="BC695" s="31">
        <v>0.24</v>
      </c>
      <c r="BD695" s="32">
        <v>0.18</v>
      </c>
      <c r="BE695" s="31">
        <v>0.21</v>
      </c>
      <c r="BF695" s="34">
        <v>0.21</v>
      </c>
    </row>
    <row r="696" spans="1:58" ht="24.95" customHeight="1">
      <c r="A696" s="6"/>
      <c r="B696" s="15" t="s">
        <v>303</v>
      </c>
      <c r="C696" s="32">
        <v>0.09</v>
      </c>
      <c r="D696" s="32">
        <v>0.08</v>
      </c>
      <c r="E696" s="31">
        <v>0.08</v>
      </c>
      <c r="F696" s="31">
        <v>0.11</v>
      </c>
      <c r="G696" s="32">
        <v>0.09</v>
      </c>
      <c r="H696" s="31">
        <v>0.09</v>
      </c>
      <c r="I696" s="32">
        <v>0.09</v>
      </c>
      <c r="J696" s="31">
        <v>7.0000000000000007E-2</v>
      </c>
      <c r="K696" s="31">
        <v>0.08</v>
      </c>
      <c r="L696" s="31">
        <v>0.12</v>
      </c>
      <c r="M696" s="32">
        <v>0.08</v>
      </c>
      <c r="N696" s="31">
        <v>0.1</v>
      </c>
      <c r="O696" s="32">
        <v>0.14000000000000001</v>
      </c>
      <c r="P696" s="31">
        <v>0.06</v>
      </c>
      <c r="Q696" s="31">
        <v>0.1</v>
      </c>
      <c r="R696" s="31">
        <v>0.06</v>
      </c>
      <c r="S696" s="31">
        <v>0.1</v>
      </c>
      <c r="T696" s="31">
        <v>0.08</v>
      </c>
      <c r="U696" s="32">
        <v>0.09</v>
      </c>
      <c r="V696" s="31">
        <v>0.09</v>
      </c>
      <c r="W696" s="32">
        <v>0.1</v>
      </c>
      <c r="X696" s="31">
        <v>7.0000000000000007E-2</v>
      </c>
      <c r="Y696" s="31">
        <v>0.1</v>
      </c>
      <c r="Z696" s="32">
        <v>7.0000000000000007E-2</v>
      </c>
      <c r="AA696" s="31">
        <v>7.0000000000000007E-2</v>
      </c>
      <c r="AB696" s="31">
        <v>0.1</v>
      </c>
      <c r="AC696" s="31">
        <v>0.16</v>
      </c>
      <c r="AD696" s="32">
        <v>0.1</v>
      </c>
      <c r="AE696" s="31">
        <v>0.08</v>
      </c>
      <c r="AF696" s="31">
        <v>0.09</v>
      </c>
      <c r="AG696" s="31">
        <v>0.09</v>
      </c>
      <c r="AH696" s="32">
        <v>0.14000000000000001</v>
      </c>
      <c r="AI696" s="31">
        <v>0.11</v>
      </c>
      <c r="AJ696" s="31">
        <v>0.05</v>
      </c>
      <c r="AK696" s="32">
        <v>7.0000000000000007E-2</v>
      </c>
      <c r="AL696" s="31">
        <v>0.13</v>
      </c>
      <c r="AM696" s="31">
        <v>7.0000000000000007E-2</v>
      </c>
      <c r="AN696" s="31">
        <v>0.08</v>
      </c>
      <c r="AO696" s="32">
        <v>0.15</v>
      </c>
      <c r="AP696" s="31">
        <v>0.08</v>
      </c>
      <c r="AQ696" s="31">
        <v>0.1</v>
      </c>
      <c r="AR696" s="32">
        <v>7.0000000000000007E-2</v>
      </c>
      <c r="AS696" s="31">
        <v>0.15</v>
      </c>
      <c r="AT696" s="31">
        <v>0.1</v>
      </c>
      <c r="AU696" s="31">
        <v>0.08</v>
      </c>
      <c r="AV696" s="31">
        <v>0.09</v>
      </c>
      <c r="AW696" s="32">
        <v>0.12</v>
      </c>
      <c r="AX696" s="31">
        <v>7.0000000000000007E-2</v>
      </c>
      <c r="AY696" s="32">
        <v>0.06</v>
      </c>
      <c r="AZ696" s="31" t="s">
        <v>152</v>
      </c>
      <c r="BA696" s="32">
        <v>0.08</v>
      </c>
      <c r="BB696" s="31">
        <v>0.1</v>
      </c>
      <c r="BC696" s="31">
        <v>0.02</v>
      </c>
      <c r="BD696" s="32">
        <v>7.0000000000000007E-2</v>
      </c>
      <c r="BE696" s="31">
        <v>0.1</v>
      </c>
      <c r="BF696" s="34">
        <v>0.09</v>
      </c>
    </row>
    <row r="697" spans="1:58" ht="24.95" customHeight="1">
      <c r="A697" s="6"/>
      <c r="B697" s="15" t="s">
        <v>304</v>
      </c>
      <c r="C697" s="32">
        <v>0.17</v>
      </c>
      <c r="D697" s="32">
        <v>0.13</v>
      </c>
      <c r="E697" s="31">
        <v>0.21</v>
      </c>
      <c r="F697" s="31">
        <v>0.2</v>
      </c>
      <c r="G697" s="32">
        <v>0.18</v>
      </c>
      <c r="H697" s="31">
        <v>0.16</v>
      </c>
      <c r="I697" s="32">
        <v>0.17</v>
      </c>
      <c r="J697" s="31">
        <v>0.17</v>
      </c>
      <c r="K697" s="31">
        <v>0.15</v>
      </c>
      <c r="L697" s="31">
        <v>0.21</v>
      </c>
      <c r="M697" s="32">
        <v>0.19</v>
      </c>
      <c r="N697" s="31">
        <v>0.15</v>
      </c>
      <c r="O697" s="32">
        <v>0.19</v>
      </c>
      <c r="P697" s="31">
        <v>0.22</v>
      </c>
      <c r="Q697" s="31">
        <v>0.13</v>
      </c>
      <c r="R697" s="31">
        <v>0.11</v>
      </c>
      <c r="S697" s="31">
        <v>0.21</v>
      </c>
      <c r="T697" s="31">
        <v>0.12</v>
      </c>
      <c r="U697" s="32">
        <v>0.13</v>
      </c>
      <c r="V697" s="31">
        <v>0.23</v>
      </c>
      <c r="W697" s="32">
        <v>0.11</v>
      </c>
      <c r="X697" s="31">
        <v>0.19</v>
      </c>
      <c r="Y697" s="31">
        <v>0.2</v>
      </c>
      <c r="Z697" s="32">
        <v>0.15</v>
      </c>
      <c r="AA697" s="31">
        <v>0.17</v>
      </c>
      <c r="AB697" s="31">
        <v>0.21</v>
      </c>
      <c r="AC697" s="31">
        <v>0.2</v>
      </c>
      <c r="AD697" s="32">
        <v>0.21</v>
      </c>
      <c r="AE697" s="31">
        <v>0.12</v>
      </c>
      <c r="AF697" s="31">
        <v>0.16</v>
      </c>
      <c r="AG697" s="31">
        <v>0.15</v>
      </c>
      <c r="AH697" s="32">
        <v>0.24</v>
      </c>
      <c r="AI697" s="31">
        <v>0.08</v>
      </c>
      <c r="AJ697" s="31">
        <v>0.18</v>
      </c>
      <c r="AK697" s="32">
        <v>0.17</v>
      </c>
      <c r="AL697" s="31">
        <v>0.11</v>
      </c>
      <c r="AM697" s="31">
        <v>0.16</v>
      </c>
      <c r="AN697" s="31">
        <v>0.14000000000000001</v>
      </c>
      <c r="AO697" s="32">
        <v>0.15</v>
      </c>
      <c r="AP697" s="31">
        <v>0.14000000000000001</v>
      </c>
      <c r="AQ697" s="31">
        <v>0.18</v>
      </c>
      <c r="AR697" s="32">
        <v>0.13</v>
      </c>
      <c r="AS697" s="31">
        <v>0.12</v>
      </c>
      <c r="AT697" s="31">
        <v>0.13</v>
      </c>
      <c r="AU697" s="31">
        <v>0.24</v>
      </c>
      <c r="AV697" s="31">
        <v>0.11</v>
      </c>
      <c r="AW697" s="32">
        <v>0.25</v>
      </c>
      <c r="AX697" s="31">
        <v>0.12</v>
      </c>
      <c r="AY697" s="32">
        <v>0.14000000000000001</v>
      </c>
      <c r="AZ697" s="31" t="s">
        <v>152</v>
      </c>
      <c r="BA697" s="32">
        <v>0.19</v>
      </c>
      <c r="BB697" s="31">
        <v>0.17</v>
      </c>
      <c r="BC697" s="31">
        <v>0.24</v>
      </c>
      <c r="BD697" s="32">
        <v>0.22</v>
      </c>
      <c r="BE697" s="31">
        <v>0.15</v>
      </c>
      <c r="BF697" s="34">
        <v>0.17</v>
      </c>
    </row>
    <row r="698" spans="1:58" ht="24.95" customHeight="1">
      <c r="A698" s="8"/>
      <c r="B698" s="15" t="s">
        <v>157</v>
      </c>
      <c r="C698" s="39">
        <v>0.03</v>
      </c>
      <c r="D698" s="39">
        <v>0.03</v>
      </c>
      <c r="E698" s="35">
        <v>0.04</v>
      </c>
      <c r="F698" s="35">
        <v>0.02</v>
      </c>
      <c r="G698" s="39">
        <v>0.01</v>
      </c>
      <c r="H698" s="35">
        <v>0.04</v>
      </c>
      <c r="I698" s="39">
        <v>0.04</v>
      </c>
      <c r="J698" s="35">
        <v>0.04</v>
      </c>
      <c r="K698" s="35">
        <v>0.03</v>
      </c>
      <c r="L698" s="35">
        <v>0.01</v>
      </c>
      <c r="M698" s="39">
        <v>0.02</v>
      </c>
      <c r="N698" s="35">
        <v>0.04</v>
      </c>
      <c r="O698" s="39">
        <v>0.05</v>
      </c>
      <c r="P698" s="35">
        <v>0.03</v>
      </c>
      <c r="Q698" s="35">
        <v>0.01</v>
      </c>
      <c r="R698" s="35" t="s">
        <v>152</v>
      </c>
      <c r="S698" s="35">
        <v>0.04</v>
      </c>
      <c r="T698" s="35">
        <v>0.01</v>
      </c>
      <c r="U698" s="39">
        <v>0.03</v>
      </c>
      <c r="V698" s="35">
        <v>0.02</v>
      </c>
      <c r="W698" s="39">
        <v>0.01</v>
      </c>
      <c r="X698" s="35">
        <v>0.06</v>
      </c>
      <c r="Y698" s="35">
        <v>0.02</v>
      </c>
      <c r="Z698" s="39">
        <v>0.04</v>
      </c>
      <c r="AA698" s="35" t="s">
        <v>152</v>
      </c>
      <c r="AB698" s="35">
        <v>0.04</v>
      </c>
      <c r="AC698" s="35" t="s">
        <v>152</v>
      </c>
      <c r="AD698" s="39">
        <v>0.03</v>
      </c>
      <c r="AE698" s="35">
        <v>0.02</v>
      </c>
      <c r="AF698" s="35">
        <v>0.03</v>
      </c>
      <c r="AG698" s="35">
        <v>0.02</v>
      </c>
      <c r="AH698" s="39">
        <v>0.01</v>
      </c>
      <c r="AI698" s="35">
        <v>0.03</v>
      </c>
      <c r="AJ698" s="35">
        <v>0.03</v>
      </c>
      <c r="AK698" s="39">
        <v>0.04</v>
      </c>
      <c r="AL698" s="35">
        <v>0.02</v>
      </c>
      <c r="AM698" s="35">
        <v>0.02</v>
      </c>
      <c r="AN698" s="35">
        <v>0.02</v>
      </c>
      <c r="AO698" s="39">
        <v>0.02</v>
      </c>
      <c r="AP698" s="35">
        <v>0.02</v>
      </c>
      <c r="AQ698" s="35">
        <v>0.03</v>
      </c>
      <c r="AR698" s="39">
        <v>0.04</v>
      </c>
      <c r="AS698" s="35" t="s">
        <v>152</v>
      </c>
      <c r="AT698" s="35">
        <v>0.03</v>
      </c>
      <c r="AU698" s="35">
        <v>0.03</v>
      </c>
      <c r="AV698" s="35">
        <v>0.02</v>
      </c>
      <c r="AW698" s="39">
        <v>0.01</v>
      </c>
      <c r="AX698" s="35">
        <v>0.02</v>
      </c>
      <c r="AY698" s="39">
        <v>0.01</v>
      </c>
      <c r="AZ698" s="35" t="s">
        <v>152</v>
      </c>
      <c r="BA698" s="39">
        <v>0.03</v>
      </c>
      <c r="BB698" s="35">
        <v>0.02</v>
      </c>
      <c r="BC698" s="35">
        <v>0.03</v>
      </c>
      <c r="BD698" s="39">
        <v>0.01</v>
      </c>
      <c r="BE698" s="35">
        <v>0.02</v>
      </c>
      <c r="BF698" s="38">
        <v>0.02</v>
      </c>
    </row>
    <row r="700" spans="1:58" ht="24.95" customHeight="1">
      <c r="A700" s="1"/>
      <c r="B700" s="1" t="s">
        <v>64</v>
      </c>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row>
    <row r="701" spans="1:58" ht="24.9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row>
    <row r="702" spans="1:58" ht="24.95" customHeight="1">
      <c r="A702" s="2" t="s">
        <v>75</v>
      </c>
      <c r="B702" s="3"/>
      <c r="C702" s="69" t="s">
        <v>74</v>
      </c>
      <c r="D702" s="66" t="s">
        <v>76</v>
      </c>
      <c r="E702" s="68"/>
      <c r="F702" s="67"/>
      <c r="G702" s="66" t="s">
        <v>77</v>
      </c>
      <c r="H702" s="67"/>
      <c r="I702" s="66" t="s">
        <v>78</v>
      </c>
      <c r="J702" s="68"/>
      <c r="K702" s="68"/>
      <c r="L702" s="67"/>
      <c r="M702" s="66" t="s">
        <v>79</v>
      </c>
      <c r="N702" s="67"/>
      <c r="O702" s="66" t="s">
        <v>80</v>
      </c>
      <c r="P702" s="68"/>
      <c r="Q702" s="68"/>
      <c r="R702" s="68"/>
      <c r="S702" s="68"/>
      <c r="T702" s="67"/>
      <c r="U702" s="66" t="s">
        <v>81</v>
      </c>
      <c r="V702" s="67"/>
      <c r="W702" s="66" t="s">
        <v>82</v>
      </c>
      <c r="X702" s="68"/>
      <c r="Y702" s="67"/>
      <c r="Z702" s="66" t="s">
        <v>83</v>
      </c>
      <c r="AA702" s="68"/>
      <c r="AB702" s="68"/>
      <c r="AC702" s="67"/>
      <c r="AD702" s="66" t="s">
        <v>84</v>
      </c>
      <c r="AE702" s="68"/>
      <c r="AF702" s="68"/>
      <c r="AG702" s="67"/>
      <c r="AH702" s="66" t="s">
        <v>85</v>
      </c>
      <c r="AI702" s="68"/>
      <c r="AJ702" s="67"/>
      <c r="AK702" s="66" t="s">
        <v>86</v>
      </c>
      <c r="AL702" s="68"/>
      <c r="AM702" s="68"/>
      <c r="AN702" s="67"/>
      <c r="AO702" s="66" t="s">
        <v>87</v>
      </c>
      <c r="AP702" s="68"/>
      <c r="AQ702" s="67"/>
      <c r="AR702" s="66" t="s">
        <v>88</v>
      </c>
      <c r="AS702" s="68"/>
      <c r="AT702" s="68"/>
      <c r="AU702" s="67"/>
      <c r="AV702" s="65" t="s">
        <v>89</v>
      </c>
      <c r="AW702" s="66" t="s">
        <v>90</v>
      </c>
      <c r="AX702" s="67"/>
      <c r="AY702" s="66" t="s">
        <v>91</v>
      </c>
      <c r="AZ702" s="67"/>
      <c r="BA702" s="66" t="s">
        <v>92</v>
      </c>
      <c r="BB702" s="68"/>
      <c r="BC702" s="67"/>
      <c r="BD702" s="66" t="s">
        <v>93</v>
      </c>
      <c r="BE702" s="68"/>
      <c r="BF702" s="67"/>
    </row>
    <row r="703" spans="1:58" ht="24.95" customHeight="1">
      <c r="A703" s="5"/>
      <c r="B703" s="4"/>
      <c r="C703" s="11" t="s">
        <v>94</v>
      </c>
      <c r="D703" s="11" t="s">
        <v>95</v>
      </c>
      <c r="E703" s="10" t="s">
        <v>96</v>
      </c>
      <c r="F703" s="10" t="s">
        <v>97</v>
      </c>
      <c r="G703" s="11" t="s">
        <v>98</v>
      </c>
      <c r="H703" s="10" t="s">
        <v>99</v>
      </c>
      <c r="I703" s="11" t="s">
        <v>100</v>
      </c>
      <c r="J703" s="10" t="s">
        <v>101</v>
      </c>
      <c r="K703" s="10" t="s">
        <v>102</v>
      </c>
      <c r="L703" s="10" t="s">
        <v>103</v>
      </c>
      <c r="M703" s="11" t="s">
        <v>104</v>
      </c>
      <c r="N703" s="10" t="s">
        <v>105</v>
      </c>
      <c r="O703" s="11" t="s">
        <v>106</v>
      </c>
      <c r="P703" s="10" t="s">
        <v>107</v>
      </c>
      <c r="Q703" s="10" t="s">
        <v>108</v>
      </c>
      <c r="R703" s="10" t="s">
        <v>109</v>
      </c>
      <c r="S703" s="10" t="s">
        <v>110</v>
      </c>
      <c r="T703" s="10" t="s">
        <v>111</v>
      </c>
      <c r="U703" s="11" t="s">
        <v>112</v>
      </c>
      <c r="V703" s="10" t="s">
        <v>113</v>
      </c>
      <c r="W703" s="11" t="s">
        <v>114</v>
      </c>
      <c r="X703" s="10" t="s">
        <v>115</v>
      </c>
      <c r="Y703" s="10" t="s">
        <v>116</v>
      </c>
      <c r="Z703" s="11" t="s">
        <v>117</v>
      </c>
      <c r="AA703" s="10" t="s">
        <v>118</v>
      </c>
      <c r="AB703" s="10" t="s">
        <v>119</v>
      </c>
      <c r="AC703" s="10" t="s">
        <v>120</v>
      </c>
      <c r="AD703" s="11" t="s">
        <v>121</v>
      </c>
      <c r="AE703" s="10" t="s">
        <v>122</v>
      </c>
      <c r="AF703" s="10" t="s">
        <v>123</v>
      </c>
      <c r="AG703" s="10" t="s">
        <v>124</v>
      </c>
      <c r="AH703" s="11" t="s">
        <v>125</v>
      </c>
      <c r="AI703" s="10" t="s">
        <v>126</v>
      </c>
      <c r="AJ703" s="10" t="s">
        <v>127</v>
      </c>
      <c r="AK703" s="11" t="s">
        <v>128</v>
      </c>
      <c r="AL703" s="10" t="s">
        <v>129</v>
      </c>
      <c r="AM703" s="10" t="s">
        <v>130</v>
      </c>
      <c r="AN703" s="10" t="s">
        <v>131</v>
      </c>
      <c r="AO703" s="11" t="s">
        <v>132</v>
      </c>
      <c r="AP703" s="10" t="s">
        <v>133</v>
      </c>
      <c r="AQ703" s="10" t="s">
        <v>134</v>
      </c>
      <c r="AR703" s="11" t="s">
        <v>135</v>
      </c>
      <c r="AS703" s="10" t="s">
        <v>136</v>
      </c>
      <c r="AT703" s="10" t="s">
        <v>137</v>
      </c>
      <c r="AU703" s="10" t="s">
        <v>138</v>
      </c>
      <c r="AV703" s="10" t="s">
        <v>139</v>
      </c>
      <c r="AW703" s="11" t="s">
        <v>140</v>
      </c>
      <c r="AX703" s="10" t="s">
        <v>141</v>
      </c>
      <c r="AY703" s="11" t="s">
        <v>142</v>
      </c>
      <c r="AZ703" s="10" t="s">
        <v>143</v>
      </c>
      <c r="BA703" s="11" t="s">
        <v>144</v>
      </c>
      <c r="BB703" s="10" t="s">
        <v>145</v>
      </c>
      <c r="BC703" s="10" t="s">
        <v>146</v>
      </c>
      <c r="BD703" s="11" t="s">
        <v>147</v>
      </c>
      <c r="BE703" s="10" t="s">
        <v>148</v>
      </c>
      <c r="BF703" s="12" t="s">
        <v>149</v>
      </c>
    </row>
    <row r="704" spans="1:58" ht="24.95" customHeight="1">
      <c r="A704" s="7" t="s">
        <v>64</v>
      </c>
      <c r="B704" s="15" t="s">
        <v>150</v>
      </c>
      <c r="C704" s="17">
        <v>602</v>
      </c>
      <c r="D704" s="17">
        <v>217</v>
      </c>
      <c r="E704" s="16">
        <v>131</v>
      </c>
      <c r="F704" s="16">
        <v>229</v>
      </c>
      <c r="G704" s="17">
        <v>271</v>
      </c>
      <c r="H704" s="16">
        <v>326</v>
      </c>
      <c r="I704" s="17">
        <v>119</v>
      </c>
      <c r="J704" s="16">
        <v>158</v>
      </c>
      <c r="K704" s="16">
        <v>157</v>
      </c>
      <c r="L704" s="16">
        <v>168</v>
      </c>
      <c r="M704" s="17">
        <v>361</v>
      </c>
      <c r="N704" s="16">
        <v>186</v>
      </c>
      <c r="O704" s="17">
        <v>163</v>
      </c>
      <c r="P704" s="16">
        <v>187</v>
      </c>
      <c r="Q704" s="16">
        <v>150</v>
      </c>
      <c r="R704" s="16">
        <v>99</v>
      </c>
      <c r="S704" s="16">
        <v>349</v>
      </c>
      <c r="T704" s="16">
        <v>250</v>
      </c>
      <c r="U704" s="17">
        <v>258</v>
      </c>
      <c r="V704" s="16">
        <v>265</v>
      </c>
      <c r="W704" s="17">
        <v>151</v>
      </c>
      <c r="X704" s="16">
        <v>183</v>
      </c>
      <c r="Y704" s="16">
        <v>268</v>
      </c>
      <c r="Z704" s="17">
        <v>286</v>
      </c>
      <c r="AA704" s="16">
        <v>102</v>
      </c>
      <c r="AB704" s="16">
        <v>125</v>
      </c>
      <c r="AC704" s="16">
        <v>90</v>
      </c>
      <c r="AD704" s="17">
        <v>239</v>
      </c>
      <c r="AE704" s="16">
        <v>160</v>
      </c>
      <c r="AF704" s="16">
        <v>194</v>
      </c>
      <c r="AG704" s="16">
        <v>353</v>
      </c>
      <c r="AH704" s="17">
        <v>171</v>
      </c>
      <c r="AI704" s="16">
        <v>161</v>
      </c>
      <c r="AJ704" s="16">
        <v>256</v>
      </c>
      <c r="AK704" s="17">
        <v>423</v>
      </c>
      <c r="AL704" s="16">
        <v>177</v>
      </c>
      <c r="AM704" s="16">
        <v>235</v>
      </c>
      <c r="AN704" s="16">
        <v>385</v>
      </c>
      <c r="AO704" s="17">
        <v>102</v>
      </c>
      <c r="AP704" s="16">
        <v>190</v>
      </c>
      <c r="AQ704" s="16">
        <v>258</v>
      </c>
      <c r="AR704" s="17">
        <v>253</v>
      </c>
      <c r="AS704" s="16">
        <v>126</v>
      </c>
      <c r="AT704" s="16">
        <v>379</v>
      </c>
      <c r="AU704" s="16">
        <v>179</v>
      </c>
      <c r="AV704" s="16">
        <v>270</v>
      </c>
      <c r="AW704" s="17">
        <v>220</v>
      </c>
      <c r="AX704" s="16">
        <v>316</v>
      </c>
      <c r="AY704" s="17">
        <v>495</v>
      </c>
      <c r="AZ704" s="16">
        <v>177</v>
      </c>
      <c r="BA704" s="17">
        <v>144</v>
      </c>
      <c r="BB704" s="16">
        <v>451</v>
      </c>
      <c r="BC704" s="16">
        <v>48</v>
      </c>
      <c r="BD704" s="17">
        <v>138</v>
      </c>
      <c r="BE704" s="16">
        <v>211</v>
      </c>
      <c r="BF704" s="18">
        <v>235</v>
      </c>
    </row>
    <row r="705" spans="1:58" ht="24.95" customHeight="1">
      <c r="A705" s="6"/>
      <c r="B705" s="15"/>
      <c r="C705" s="23"/>
      <c r="D705" s="23"/>
      <c r="E705" s="22"/>
      <c r="F705" s="22"/>
      <c r="G705" s="23"/>
      <c r="H705" s="22"/>
      <c r="I705" s="23"/>
      <c r="J705" s="22"/>
      <c r="K705" s="22"/>
      <c r="L705" s="22"/>
      <c r="M705" s="23"/>
      <c r="N705" s="22"/>
      <c r="O705" s="23"/>
      <c r="P705" s="22"/>
      <c r="Q705" s="22"/>
      <c r="R705" s="22"/>
      <c r="S705" s="22"/>
      <c r="T705" s="22"/>
      <c r="U705" s="23"/>
      <c r="V705" s="22"/>
      <c r="W705" s="23"/>
      <c r="X705" s="22"/>
      <c r="Y705" s="22"/>
      <c r="Z705" s="23"/>
      <c r="AA705" s="22"/>
      <c r="AB705" s="22"/>
      <c r="AC705" s="22"/>
      <c r="AD705" s="23"/>
      <c r="AE705" s="22"/>
      <c r="AF705" s="22"/>
      <c r="AG705" s="22"/>
      <c r="AH705" s="23"/>
      <c r="AI705" s="22"/>
      <c r="AJ705" s="22"/>
      <c r="AK705" s="23"/>
      <c r="AL705" s="22"/>
      <c r="AM705" s="22"/>
      <c r="AN705" s="22"/>
      <c r="AO705" s="23"/>
      <c r="AP705" s="22"/>
      <c r="AQ705" s="22"/>
      <c r="AR705" s="23"/>
      <c r="AS705" s="22"/>
      <c r="AT705" s="22"/>
      <c r="AU705" s="22"/>
      <c r="AV705" s="22"/>
      <c r="AW705" s="23"/>
      <c r="AX705" s="22"/>
      <c r="AY705" s="23"/>
      <c r="AZ705" s="22"/>
      <c r="BA705" s="23"/>
      <c r="BB705" s="22"/>
      <c r="BC705" s="22"/>
      <c r="BD705" s="23"/>
      <c r="BE705" s="22"/>
      <c r="BF705" s="25"/>
    </row>
    <row r="706" spans="1:58" ht="24.95" customHeight="1">
      <c r="A706" s="6"/>
      <c r="B706" s="15" t="s">
        <v>298</v>
      </c>
      <c r="C706" s="49">
        <v>0.71</v>
      </c>
      <c r="D706" s="49">
        <v>0.8</v>
      </c>
      <c r="E706" s="50">
        <v>0.69</v>
      </c>
      <c r="F706" s="50">
        <v>0.64</v>
      </c>
      <c r="G706" s="49">
        <v>0.76</v>
      </c>
      <c r="H706" s="50">
        <v>0.66</v>
      </c>
      <c r="I706" s="49">
        <v>0.74</v>
      </c>
      <c r="J706" s="50">
        <v>0.8</v>
      </c>
      <c r="K706" s="50">
        <v>0.72</v>
      </c>
      <c r="L706" s="50">
        <v>0.6</v>
      </c>
      <c r="M706" s="49">
        <v>0.71</v>
      </c>
      <c r="N706" s="50">
        <v>0.69</v>
      </c>
      <c r="O706" s="49">
        <v>0.62</v>
      </c>
      <c r="P706" s="50">
        <v>0.73</v>
      </c>
      <c r="Q706" s="50">
        <v>0.71</v>
      </c>
      <c r="R706" s="50">
        <v>0.82</v>
      </c>
      <c r="S706" s="50">
        <v>0.68</v>
      </c>
      <c r="T706" s="50">
        <v>0.76</v>
      </c>
      <c r="U706" s="49">
        <v>0.77</v>
      </c>
      <c r="V706" s="50">
        <v>0.67</v>
      </c>
      <c r="W706" s="49">
        <v>0.79</v>
      </c>
      <c r="X706" s="50">
        <v>0.73</v>
      </c>
      <c r="Y706" s="50">
        <v>0.65</v>
      </c>
      <c r="Z706" s="49">
        <v>0.74</v>
      </c>
      <c r="AA706" s="50">
        <v>0.78</v>
      </c>
      <c r="AB706" s="50">
        <v>0.62</v>
      </c>
      <c r="AC706" s="50">
        <v>0.65</v>
      </c>
      <c r="AD706" s="49">
        <v>0.65</v>
      </c>
      <c r="AE706" s="50">
        <v>0.81</v>
      </c>
      <c r="AF706" s="50">
        <v>0.7</v>
      </c>
      <c r="AG706" s="50">
        <v>0.75</v>
      </c>
      <c r="AH706" s="49">
        <v>0.63</v>
      </c>
      <c r="AI706" s="50">
        <v>0.76</v>
      </c>
      <c r="AJ706" s="50">
        <v>0.74</v>
      </c>
      <c r="AK706" s="49">
        <v>0.73</v>
      </c>
      <c r="AL706" s="50">
        <v>0.76</v>
      </c>
      <c r="AM706" s="50">
        <v>0.76</v>
      </c>
      <c r="AN706" s="50">
        <v>0.77</v>
      </c>
      <c r="AO706" s="49">
        <v>0.64</v>
      </c>
      <c r="AP706" s="50">
        <v>0.78</v>
      </c>
      <c r="AQ706" s="50">
        <v>0.7</v>
      </c>
      <c r="AR706" s="49">
        <v>0.73</v>
      </c>
      <c r="AS706" s="50">
        <v>0.78</v>
      </c>
      <c r="AT706" s="50">
        <v>0.75</v>
      </c>
      <c r="AU706" s="50">
        <v>0.7</v>
      </c>
      <c r="AV706" s="50">
        <v>0.79</v>
      </c>
      <c r="AW706" s="49">
        <v>0.68</v>
      </c>
      <c r="AX706" s="50">
        <v>0.76</v>
      </c>
      <c r="AY706" s="49">
        <v>0.79</v>
      </c>
      <c r="AZ706" s="50">
        <v>1</v>
      </c>
      <c r="BA706" s="49">
        <v>0.76</v>
      </c>
      <c r="BB706" s="50">
        <v>0.7</v>
      </c>
      <c r="BC706" s="50">
        <v>0.72</v>
      </c>
      <c r="BD706" s="49">
        <v>0.71</v>
      </c>
      <c r="BE706" s="50">
        <v>0.73</v>
      </c>
      <c r="BF706" s="51">
        <v>0.72</v>
      </c>
    </row>
    <row r="707" spans="1:58" ht="24.95" customHeight="1">
      <c r="A707" s="6"/>
      <c r="B707" s="15" t="s">
        <v>299</v>
      </c>
      <c r="C707" s="49">
        <v>0.24</v>
      </c>
      <c r="D707" s="49">
        <v>0.18</v>
      </c>
      <c r="E707" s="50">
        <v>0.25</v>
      </c>
      <c r="F707" s="50">
        <v>0.31</v>
      </c>
      <c r="G707" s="49">
        <v>0.2</v>
      </c>
      <c r="H707" s="50">
        <v>0.28000000000000003</v>
      </c>
      <c r="I707" s="49">
        <v>0.23</v>
      </c>
      <c r="J707" s="50">
        <v>0.17</v>
      </c>
      <c r="K707" s="50">
        <v>0.21</v>
      </c>
      <c r="L707" s="50">
        <v>0.35</v>
      </c>
      <c r="M707" s="49">
        <v>0.25</v>
      </c>
      <c r="N707" s="50">
        <v>0.26</v>
      </c>
      <c r="O707" s="49">
        <v>0.28999999999999998</v>
      </c>
      <c r="P707" s="50">
        <v>0.22</v>
      </c>
      <c r="Q707" s="50">
        <v>0.28000000000000003</v>
      </c>
      <c r="R707" s="50">
        <v>0.15</v>
      </c>
      <c r="S707" s="50">
        <v>0.26</v>
      </c>
      <c r="T707" s="50">
        <v>0.23</v>
      </c>
      <c r="U707" s="49">
        <v>0.19</v>
      </c>
      <c r="V707" s="50">
        <v>0.28000000000000003</v>
      </c>
      <c r="W707" s="49">
        <v>0.18</v>
      </c>
      <c r="X707" s="50">
        <v>0.22</v>
      </c>
      <c r="Y707" s="50">
        <v>0.3</v>
      </c>
      <c r="Z707" s="49">
        <v>0.22</v>
      </c>
      <c r="AA707" s="50">
        <v>0.19</v>
      </c>
      <c r="AB707" s="50">
        <v>0.28999999999999998</v>
      </c>
      <c r="AC707" s="50">
        <v>0.33</v>
      </c>
      <c r="AD707" s="49">
        <v>0.3</v>
      </c>
      <c r="AE707" s="50">
        <v>0.15</v>
      </c>
      <c r="AF707" s="50">
        <v>0.24</v>
      </c>
      <c r="AG707" s="50">
        <v>0.2</v>
      </c>
      <c r="AH707" s="49">
        <v>0.33</v>
      </c>
      <c r="AI707" s="50">
        <v>0.21</v>
      </c>
      <c r="AJ707" s="50">
        <v>0.2</v>
      </c>
      <c r="AK707" s="49">
        <v>0.21</v>
      </c>
      <c r="AL707" s="50">
        <v>0.2</v>
      </c>
      <c r="AM707" s="50">
        <v>0.2</v>
      </c>
      <c r="AN707" s="50">
        <v>0.18</v>
      </c>
      <c r="AO707" s="49">
        <v>0.33</v>
      </c>
      <c r="AP707" s="50">
        <v>0.17</v>
      </c>
      <c r="AQ707" s="50">
        <v>0.26</v>
      </c>
      <c r="AR707" s="49">
        <v>0.22</v>
      </c>
      <c r="AS707" s="50">
        <v>0.2</v>
      </c>
      <c r="AT707" s="50">
        <v>0.22</v>
      </c>
      <c r="AU707" s="50">
        <v>0.24</v>
      </c>
      <c r="AV707" s="50">
        <v>0.18</v>
      </c>
      <c r="AW707" s="49">
        <v>0.28999999999999998</v>
      </c>
      <c r="AX707" s="50">
        <v>0.2</v>
      </c>
      <c r="AY707" s="49">
        <v>0.18</v>
      </c>
      <c r="AZ707" s="22" t="s">
        <v>152</v>
      </c>
      <c r="BA707" s="49">
        <v>0.21</v>
      </c>
      <c r="BB707" s="50">
        <v>0.26</v>
      </c>
      <c r="BC707" s="50">
        <v>0.22</v>
      </c>
      <c r="BD707" s="49">
        <v>0.28000000000000003</v>
      </c>
      <c r="BE707" s="50">
        <v>0.23</v>
      </c>
      <c r="BF707" s="51">
        <v>0.24</v>
      </c>
    </row>
    <row r="708" spans="1:58" ht="24.95" customHeight="1">
      <c r="A708" s="6"/>
      <c r="B708" s="15" t="s">
        <v>300</v>
      </c>
      <c r="C708" s="49">
        <v>0.47</v>
      </c>
      <c r="D708" s="49">
        <v>0.62</v>
      </c>
      <c r="E708" s="50">
        <v>0.44</v>
      </c>
      <c r="F708" s="50">
        <v>0.33</v>
      </c>
      <c r="G708" s="49">
        <v>0.56000000000000005</v>
      </c>
      <c r="H708" s="50">
        <v>0.38</v>
      </c>
      <c r="I708" s="49">
        <v>0.51</v>
      </c>
      <c r="J708" s="50">
        <v>0.63</v>
      </c>
      <c r="K708" s="50">
        <v>0.51</v>
      </c>
      <c r="L708" s="50">
        <v>0.25</v>
      </c>
      <c r="M708" s="49">
        <v>0.46</v>
      </c>
      <c r="N708" s="50">
        <v>0.43</v>
      </c>
      <c r="O708" s="49">
        <v>0.33</v>
      </c>
      <c r="P708" s="50">
        <v>0.5</v>
      </c>
      <c r="Q708" s="50">
        <v>0.43</v>
      </c>
      <c r="R708" s="50">
        <v>0.67</v>
      </c>
      <c r="S708" s="50">
        <v>0.42</v>
      </c>
      <c r="T708" s="50">
        <v>0.53</v>
      </c>
      <c r="U708" s="49">
        <v>0.57999999999999996</v>
      </c>
      <c r="V708" s="50">
        <v>0.39</v>
      </c>
      <c r="W708" s="49">
        <v>0.61</v>
      </c>
      <c r="X708" s="50">
        <v>0.52</v>
      </c>
      <c r="Y708" s="50">
        <v>0.35</v>
      </c>
      <c r="Z708" s="49">
        <v>0.53</v>
      </c>
      <c r="AA708" s="50">
        <v>0.59</v>
      </c>
      <c r="AB708" s="50">
        <v>0.33</v>
      </c>
      <c r="AC708" s="50">
        <v>0.32</v>
      </c>
      <c r="AD708" s="49">
        <v>0.35</v>
      </c>
      <c r="AE708" s="50">
        <v>0.66</v>
      </c>
      <c r="AF708" s="50">
        <v>0.46</v>
      </c>
      <c r="AG708" s="50">
        <v>0.55000000000000004</v>
      </c>
      <c r="AH708" s="49">
        <v>0.31</v>
      </c>
      <c r="AI708" s="50">
        <v>0.55000000000000004</v>
      </c>
      <c r="AJ708" s="50">
        <v>0.54</v>
      </c>
      <c r="AK708" s="49">
        <v>0.52</v>
      </c>
      <c r="AL708" s="50">
        <v>0.56000000000000005</v>
      </c>
      <c r="AM708" s="50">
        <v>0.56000000000000005</v>
      </c>
      <c r="AN708" s="50">
        <v>0.59</v>
      </c>
      <c r="AO708" s="49">
        <v>0.31</v>
      </c>
      <c r="AP708" s="50">
        <v>0.61</v>
      </c>
      <c r="AQ708" s="50">
        <v>0.44</v>
      </c>
      <c r="AR708" s="49">
        <v>0.5</v>
      </c>
      <c r="AS708" s="50">
        <v>0.59</v>
      </c>
      <c r="AT708" s="50">
        <v>0.53</v>
      </c>
      <c r="AU708" s="50">
        <v>0.46</v>
      </c>
      <c r="AV708" s="50">
        <v>0.61</v>
      </c>
      <c r="AW708" s="49">
        <v>0.38</v>
      </c>
      <c r="AX708" s="50">
        <v>0.56000000000000005</v>
      </c>
      <c r="AY708" s="49">
        <v>0.6</v>
      </c>
      <c r="AZ708" s="50">
        <v>1</v>
      </c>
      <c r="BA708" s="49">
        <v>0.56000000000000005</v>
      </c>
      <c r="BB708" s="50">
        <v>0.44</v>
      </c>
      <c r="BC708" s="50">
        <v>0.5</v>
      </c>
      <c r="BD708" s="49">
        <v>0.42</v>
      </c>
      <c r="BE708" s="50">
        <v>0.5</v>
      </c>
      <c r="BF708" s="51">
        <v>0.48</v>
      </c>
    </row>
    <row r="709" spans="1:58" ht="24.95" customHeight="1">
      <c r="A709" s="6"/>
      <c r="B709" s="15" t="s">
        <v>301</v>
      </c>
      <c r="C709" s="32">
        <v>0.53</v>
      </c>
      <c r="D709" s="32">
        <v>0.64</v>
      </c>
      <c r="E709" s="31">
        <v>0.55000000000000004</v>
      </c>
      <c r="F709" s="31">
        <v>0.4</v>
      </c>
      <c r="G709" s="32">
        <v>0.56000000000000005</v>
      </c>
      <c r="H709" s="31">
        <v>0.49</v>
      </c>
      <c r="I709" s="32">
        <v>0.59</v>
      </c>
      <c r="J709" s="31">
        <v>0.65</v>
      </c>
      <c r="K709" s="31">
        <v>0.51</v>
      </c>
      <c r="L709" s="31">
        <v>0.39</v>
      </c>
      <c r="M709" s="32">
        <v>0.53</v>
      </c>
      <c r="N709" s="31">
        <v>0.53</v>
      </c>
      <c r="O709" s="32">
        <v>0.45</v>
      </c>
      <c r="P709" s="31">
        <v>0.53</v>
      </c>
      <c r="Q709" s="31">
        <v>0.53</v>
      </c>
      <c r="R709" s="31">
        <v>0.65</v>
      </c>
      <c r="S709" s="31">
        <v>0.49</v>
      </c>
      <c r="T709" s="31">
        <v>0.56999999999999995</v>
      </c>
      <c r="U709" s="32">
        <v>0.64</v>
      </c>
      <c r="V709" s="31">
        <v>0.45</v>
      </c>
      <c r="W709" s="32">
        <v>0.62</v>
      </c>
      <c r="X709" s="31">
        <v>0.54</v>
      </c>
      <c r="Y709" s="31">
        <v>0.47</v>
      </c>
      <c r="Z709" s="32">
        <v>0.57999999999999996</v>
      </c>
      <c r="AA709" s="31">
        <v>0.56000000000000005</v>
      </c>
      <c r="AB709" s="31">
        <v>0.44</v>
      </c>
      <c r="AC709" s="31">
        <v>0.45</v>
      </c>
      <c r="AD709" s="32">
        <v>0.39</v>
      </c>
      <c r="AE709" s="31">
        <v>0.67</v>
      </c>
      <c r="AF709" s="31">
        <v>0.59</v>
      </c>
      <c r="AG709" s="31">
        <v>0.63</v>
      </c>
      <c r="AH709" s="32">
        <v>0.36</v>
      </c>
      <c r="AI709" s="31">
        <v>0.57999999999999996</v>
      </c>
      <c r="AJ709" s="31">
        <v>0.62</v>
      </c>
      <c r="AK709" s="32">
        <v>0.59</v>
      </c>
      <c r="AL709" s="31">
        <v>0.57999999999999996</v>
      </c>
      <c r="AM709" s="31">
        <v>0.6</v>
      </c>
      <c r="AN709" s="31">
        <v>0.61</v>
      </c>
      <c r="AO709" s="32">
        <v>0.43</v>
      </c>
      <c r="AP709" s="31">
        <v>0.67</v>
      </c>
      <c r="AQ709" s="31">
        <v>0.5</v>
      </c>
      <c r="AR709" s="32">
        <v>0.6</v>
      </c>
      <c r="AS709" s="31">
        <v>0.59</v>
      </c>
      <c r="AT709" s="31">
        <v>0.6</v>
      </c>
      <c r="AU709" s="31">
        <v>0.43</v>
      </c>
      <c r="AV709" s="31">
        <v>0.66</v>
      </c>
      <c r="AW709" s="32">
        <v>0.42</v>
      </c>
      <c r="AX709" s="31">
        <v>0.63</v>
      </c>
      <c r="AY709" s="32">
        <v>0.64</v>
      </c>
      <c r="AZ709" s="31">
        <v>0.86</v>
      </c>
      <c r="BA709" s="32">
        <v>0.62</v>
      </c>
      <c r="BB709" s="31">
        <v>0.5</v>
      </c>
      <c r="BC709" s="31">
        <v>0.54</v>
      </c>
      <c r="BD709" s="32">
        <v>0.48</v>
      </c>
      <c r="BE709" s="31">
        <v>0.53</v>
      </c>
      <c r="BF709" s="34">
        <v>0.57999999999999996</v>
      </c>
    </row>
    <row r="710" spans="1:58" ht="24.95" customHeight="1">
      <c r="A710" s="6"/>
      <c r="B710" s="15" t="s">
        <v>302</v>
      </c>
      <c r="C710" s="32">
        <v>0.18</v>
      </c>
      <c r="D710" s="32">
        <v>0.15</v>
      </c>
      <c r="E710" s="31">
        <v>0.14000000000000001</v>
      </c>
      <c r="F710" s="31">
        <v>0.25</v>
      </c>
      <c r="G710" s="32">
        <v>0.2</v>
      </c>
      <c r="H710" s="31">
        <v>0.17</v>
      </c>
      <c r="I710" s="32">
        <v>0.15</v>
      </c>
      <c r="J710" s="31">
        <v>0.15</v>
      </c>
      <c r="K710" s="31">
        <v>0.21</v>
      </c>
      <c r="L710" s="31">
        <v>0.21</v>
      </c>
      <c r="M710" s="32">
        <v>0.18</v>
      </c>
      <c r="N710" s="31">
        <v>0.16</v>
      </c>
      <c r="O710" s="32">
        <v>0.16</v>
      </c>
      <c r="P710" s="31">
        <v>0.2</v>
      </c>
      <c r="Q710" s="31">
        <v>0.19</v>
      </c>
      <c r="R710" s="31">
        <v>0.17</v>
      </c>
      <c r="S710" s="31">
        <v>0.18</v>
      </c>
      <c r="T710" s="31">
        <v>0.18</v>
      </c>
      <c r="U710" s="32">
        <v>0.13</v>
      </c>
      <c r="V710" s="31">
        <v>0.22</v>
      </c>
      <c r="W710" s="32">
        <v>0.17</v>
      </c>
      <c r="X710" s="31">
        <v>0.19</v>
      </c>
      <c r="Y710" s="31">
        <v>0.18</v>
      </c>
      <c r="Z710" s="32">
        <v>0.16</v>
      </c>
      <c r="AA710" s="31">
        <v>0.23</v>
      </c>
      <c r="AB710" s="31">
        <v>0.19</v>
      </c>
      <c r="AC710" s="31">
        <v>0.19</v>
      </c>
      <c r="AD710" s="32">
        <v>0.26</v>
      </c>
      <c r="AE710" s="31">
        <v>0.14000000000000001</v>
      </c>
      <c r="AF710" s="31">
        <v>0.11</v>
      </c>
      <c r="AG710" s="31">
        <v>0.12</v>
      </c>
      <c r="AH710" s="32">
        <v>0.27</v>
      </c>
      <c r="AI710" s="31">
        <v>0.18</v>
      </c>
      <c r="AJ710" s="31">
        <v>0.12</v>
      </c>
      <c r="AK710" s="32">
        <v>0.15</v>
      </c>
      <c r="AL710" s="31">
        <v>0.18</v>
      </c>
      <c r="AM710" s="31">
        <v>0.16</v>
      </c>
      <c r="AN710" s="31">
        <v>0.17</v>
      </c>
      <c r="AO710" s="32">
        <v>0.21</v>
      </c>
      <c r="AP710" s="31">
        <v>0.11</v>
      </c>
      <c r="AQ710" s="31">
        <v>0.2</v>
      </c>
      <c r="AR710" s="32">
        <v>0.13</v>
      </c>
      <c r="AS710" s="31">
        <v>0.19</v>
      </c>
      <c r="AT710" s="31">
        <v>0.15</v>
      </c>
      <c r="AU710" s="31">
        <v>0.27</v>
      </c>
      <c r="AV710" s="31">
        <v>0.13</v>
      </c>
      <c r="AW710" s="32">
        <v>0.26</v>
      </c>
      <c r="AX710" s="31">
        <v>0.13</v>
      </c>
      <c r="AY710" s="32">
        <v>0.14000000000000001</v>
      </c>
      <c r="AZ710" s="31">
        <v>0.14000000000000001</v>
      </c>
      <c r="BA710" s="32">
        <v>0.15</v>
      </c>
      <c r="BB710" s="31">
        <v>0.2</v>
      </c>
      <c r="BC710" s="31">
        <v>0.18</v>
      </c>
      <c r="BD710" s="32">
        <v>0.23</v>
      </c>
      <c r="BE710" s="31">
        <v>0.2</v>
      </c>
      <c r="BF710" s="34">
        <v>0.14000000000000001</v>
      </c>
    </row>
    <row r="711" spans="1:58" ht="24.95" customHeight="1">
      <c r="A711" s="6"/>
      <c r="B711" s="15" t="s">
        <v>303</v>
      </c>
      <c r="C711" s="32">
        <v>0.09</v>
      </c>
      <c r="D711" s="32">
        <v>0.04</v>
      </c>
      <c r="E711" s="31">
        <v>0.09</v>
      </c>
      <c r="F711" s="31">
        <v>0.14000000000000001</v>
      </c>
      <c r="G711" s="32">
        <v>7.0000000000000007E-2</v>
      </c>
      <c r="H711" s="31">
        <v>0.11</v>
      </c>
      <c r="I711" s="32">
        <v>7.0000000000000007E-2</v>
      </c>
      <c r="J711" s="31">
        <v>0.04</v>
      </c>
      <c r="K711" s="31">
        <v>0.09</v>
      </c>
      <c r="L711" s="31">
        <v>0.16</v>
      </c>
      <c r="M711" s="32">
        <v>0.1</v>
      </c>
      <c r="N711" s="31">
        <v>0.08</v>
      </c>
      <c r="O711" s="32">
        <v>0.09</v>
      </c>
      <c r="P711" s="31">
        <v>0.05</v>
      </c>
      <c r="Q711" s="31">
        <v>0.16</v>
      </c>
      <c r="R711" s="31">
        <v>0.08</v>
      </c>
      <c r="S711" s="31">
        <v>7.0000000000000007E-2</v>
      </c>
      <c r="T711" s="31">
        <v>0.13</v>
      </c>
      <c r="U711" s="32">
        <v>0.05</v>
      </c>
      <c r="V711" s="31">
        <v>0.12</v>
      </c>
      <c r="W711" s="32">
        <v>0.06</v>
      </c>
      <c r="X711" s="31">
        <v>7.0000000000000007E-2</v>
      </c>
      <c r="Y711" s="31">
        <v>0.12</v>
      </c>
      <c r="Z711" s="32">
        <v>7.0000000000000007E-2</v>
      </c>
      <c r="AA711" s="31">
        <v>0.08</v>
      </c>
      <c r="AB711" s="31">
        <v>0.09</v>
      </c>
      <c r="AC711" s="31">
        <v>0.16</v>
      </c>
      <c r="AD711" s="32">
        <v>0.14000000000000001</v>
      </c>
      <c r="AE711" s="31">
        <v>0.06</v>
      </c>
      <c r="AF711" s="31">
        <v>0.05</v>
      </c>
      <c r="AG711" s="31">
        <v>0.06</v>
      </c>
      <c r="AH711" s="32">
        <v>0.15</v>
      </c>
      <c r="AI711" s="31">
        <v>0.1</v>
      </c>
      <c r="AJ711" s="31">
        <v>0.05</v>
      </c>
      <c r="AK711" s="32">
        <v>0.06</v>
      </c>
      <c r="AL711" s="31">
        <v>0.09</v>
      </c>
      <c r="AM711" s="31">
        <v>0.05</v>
      </c>
      <c r="AN711" s="31">
        <v>7.0000000000000007E-2</v>
      </c>
      <c r="AO711" s="32">
        <v>0.18</v>
      </c>
      <c r="AP711" s="31">
        <v>0.08</v>
      </c>
      <c r="AQ711" s="31">
        <v>0.08</v>
      </c>
      <c r="AR711" s="32">
        <v>0.06</v>
      </c>
      <c r="AS711" s="31">
        <v>0.1</v>
      </c>
      <c r="AT711" s="31">
        <v>7.0000000000000007E-2</v>
      </c>
      <c r="AU711" s="31">
        <v>0.1</v>
      </c>
      <c r="AV711" s="31">
        <v>7.0000000000000007E-2</v>
      </c>
      <c r="AW711" s="32">
        <v>0.14000000000000001</v>
      </c>
      <c r="AX711" s="31">
        <v>0.06</v>
      </c>
      <c r="AY711" s="32">
        <v>7.0000000000000007E-2</v>
      </c>
      <c r="AZ711" s="31" t="s">
        <v>152</v>
      </c>
      <c r="BA711" s="32">
        <v>0.06</v>
      </c>
      <c r="BB711" s="31">
        <v>0.1</v>
      </c>
      <c r="BC711" s="31">
        <v>0.04</v>
      </c>
      <c r="BD711" s="32">
        <v>0.1</v>
      </c>
      <c r="BE711" s="31">
        <v>0.12</v>
      </c>
      <c r="BF711" s="34">
        <v>7.0000000000000007E-2</v>
      </c>
    </row>
    <row r="712" spans="1:58" ht="24.95" customHeight="1">
      <c r="A712" s="6"/>
      <c r="B712" s="15" t="s">
        <v>304</v>
      </c>
      <c r="C712" s="32">
        <v>0.15</v>
      </c>
      <c r="D712" s="32">
        <v>0.14000000000000001</v>
      </c>
      <c r="E712" s="31">
        <v>0.16</v>
      </c>
      <c r="F712" s="31">
        <v>0.17</v>
      </c>
      <c r="G712" s="32">
        <v>0.13</v>
      </c>
      <c r="H712" s="31">
        <v>0.18</v>
      </c>
      <c r="I712" s="32">
        <v>0.16</v>
      </c>
      <c r="J712" s="31">
        <v>0.13</v>
      </c>
      <c r="K712" s="31">
        <v>0.12</v>
      </c>
      <c r="L712" s="31">
        <v>0.2</v>
      </c>
      <c r="M712" s="32">
        <v>0.15</v>
      </c>
      <c r="N712" s="31">
        <v>0.17</v>
      </c>
      <c r="O712" s="32">
        <v>0.2</v>
      </c>
      <c r="P712" s="31">
        <v>0.18</v>
      </c>
      <c r="Q712" s="31">
        <v>0.12</v>
      </c>
      <c r="R712" s="31">
        <v>7.0000000000000007E-2</v>
      </c>
      <c r="S712" s="31">
        <v>0.19</v>
      </c>
      <c r="T712" s="31">
        <v>0.1</v>
      </c>
      <c r="U712" s="32">
        <v>0.13</v>
      </c>
      <c r="V712" s="31">
        <v>0.16</v>
      </c>
      <c r="W712" s="32">
        <v>0.13</v>
      </c>
      <c r="X712" s="31">
        <v>0.15</v>
      </c>
      <c r="Y712" s="31">
        <v>0.17</v>
      </c>
      <c r="Z712" s="32">
        <v>0.14000000000000001</v>
      </c>
      <c r="AA712" s="31">
        <v>0.12</v>
      </c>
      <c r="AB712" s="31">
        <v>0.2</v>
      </c>
      <c r="AC712" s="31">
        <v>0.16</v>
      </c>
      <c r="AD712" s="32">
        <v>0.16</v>
      </c>
      <c r="AE712" s="31">
        <v>0.1</v>
      </c>
      <c r="AF712" s="31">
        <v>0.19</v>
      </c>
      <c r="AG712" s="31">
        <v>0.15</v>
      </c>
      <c r="AH712" s="32">
        <v>0.18</v>
      </c>
      <c r="AI712" s="31">
        <v>0.11</v>
      </c>
      <c r="AJ712" s="31">
        <v>0.15</v>
      </c>
      <c r="AK712" s="32">
        <v>0.15</v>
      </c>
      <c r="AL712" s="31">
        <v>0.1</v>
      </c>
      <c r="AM712" s="31">
        <v>0.15</v>
      </c>
      <c r="AN712" s="31">
        <v>0.12</v>
      </c>
      <c r="AO712" s="32">
        <v>0.16</v>
      </c>
      <c r="AP712" s="31">
        <v>0.09</v>
      </c>
      <c r="AQ712" s="31">
        <v>0.18</v>
      </c>
      <c r="AR712" s="32">
        <v>0.16</v>
      </c>
      <c r="AS712" s="31">
        <v>0.1</v>
      </c>
      <c r="AT712" s="31">
        <v>0.14000000000000001</v>
      </c>
      <c r="AU712" s="31">
        <v>0.13</v>
      </c>
      <c r="AV712" s="31">
        <v>0.11</v>
      </c>
      <c r="AW712" s="32">
        <v>0.15</v>
      </c>
      <c r="AX712" s="31">
        <v>0.14000000000000001</v>
      </c>
      <c r="AY712" s="32">
        <v>0.12</v>
      </c>
      <c r="AZ712" s="31" t="s">
        <v>152</v>
      </c>
      <c r="BA712" s="32">
        <v>0.15</v>
      </c>
      <c r="BB712" s="31">
        <v>0.16</v>
      </c>
      <c r="BC712" s="31">
        <v>0.18</v>
      </c>
      <c r="BD712" s="32">
        <v>0.18</v>
      </c>
      <c r="BE712" s="31">
        <v>0.12</v>
      </c>
      <c r="BF712" s="34">
        <v>0.17</v>
      </c>
    </row>
    <row r="713" spans="1:58" ht="24.95" customHeight="1">
      <c r="A713" s="8"/>
      <c r="B713" s="15" t="s">
        <v>157</v>
      </c>
      <c r="C713" s="39">
        <v>0.05</v>
      </c>
      <c r="D713" s="39">
        <v>0.02</v>
      </c>
      <c r="E713" s="35">
        <v>0.06</v>
      </c>
      <c r="F713" s="35">
        <v>0.05</v>
      </c>
      <c r="G713" s="39">
        <v>0.04</v>
      </c>
      <c r="H713" s="35">
        <v>0.05</v>
      </c>
      <c r="I713" s="39">
        <v>0.03</v>
      </c>
      <c r="J713" s="35">
        <v>0.03</v>
      </c>
      <c r="K713" s="35">
        <v>7.0000000000000007E-2</v>
      </c>
      <c r="L713" s="35">
        <v>0.05</v>
      </c>
      <c r="M713" s="39">
        <v>0.05</v>
      </c>
      <c r="N713" s="35">
        <v>0.05</v>
      </c>
      <c r="O713" s="39">
        <v>0.09</v>
      </c>
      <c r="P713" s="35">
        <v>0.05</v>
      </c>
      <c r="Q713" s="35">
        <v>0.01</v>
      </c>
      <c r="R713" s="35">
        <v>0.03</v>
      </c>
      <c r="S713" s="35">
        <v>7.0000000000000007E-2</v>
      </c>
      <c r="T713" s="35">
        <v>0.02</v>
      </c>
      <c r="U713" s="39">
        <v>0.04</v>
      </c>
      <c r="V713" s="35">
        <v>0.05</v>
      </c>
      <c r="W713" s="39">
        <v>0.02</v>
      </c>
      <c r="X713" s="35">
        <v>0.05</v>
      </c>
      <c r="Y713" s="35">
        <v>0.06</v>
      </c>
      <c r="Z713" s="39">
        <v>0.04</v>
      </c>
      <c r="AA713" s="35">
        <v>0.02</v>
      </c>
      <c r="AB713" s="35">
        <v>0.09</v>
      </c>
      <c r="AC713" s="35">
        <v>0.03</v>
      </c>
      <c r="AD713" s="39">
        <v>0.04</v>
      </c>
      <c r="AE713" s="35">
        <v>0.03</v>
      </c>
      <c r="AF713" s="35">
        <v>0.05</v>
      </c>
      <c r="AG713" s="35">
        <v>0.04</v>
      </c>
      <c r="AH713" s="39">
        <v>0.04</v>
      </c>
      <c r="AI713" s="35">
        <v>0.03</v>
      </c>
      <c r="AJ713" s="35">
        <v>0.06</v>
      </c>
      <c r="AK713" s="39">
        <v>0.05</v>
      </c>
      <c r="AL713" s="35">
        <v>0.05</v>
      </c>
      <c r="AM713" s="35">
        <v>0.04</v>
      </c>
      <c r="AN713" s="35">
        <v>0.04</v>
      </c>
      <c r="AO713" s="39">
        <v>0.03</v>
      </c>
      <c r="AP713" s="35">
        <v>0.05</v>
      </c>
      <c r="AQ713" s="35">
        <v>0.04</v>
      </c>
      <c r="AR713" s="39">
        <v>0.05</v>
      </c>
      <c r="AS713" s="35">
        <v>0.02</v>
      </c>
      <c r="AT713" s="35">
        <v>0.04</v>
      </c>
      <c r="AU713" s="35">
        <v>0.06</v>
      </c>
      <c r="AV713" s="35">
        <v>0.02</v>
      </c>
      <c r="AW713" s="39">
        <v>0.03</v>
      </c>
      <c r="AX713" s="35">
        <v>0.04</v>
      </c>
      <c r="AY713" s="39">
        <v>0.03</v>
      </c>
      <c r="AZ713" s="35" t="s">
        <v>152</v>
      </c>
      <c r="BA713" s="39">
        <v>0.03</v>
      </c>
      <c r="BB713" s="35">
        <v>0.04</v>
      </c>
      <c r="BC713" s="35">
        <v>0.06</v>
      </c>
      <c r="BD713" s="39">
        <v>0.01</v>
      </c>
      <c r="BE713" s="35">
        <v>0.03</v>
      </c>
      <c r="BF713" s="38">
        <v>0.04</v>
      </c>
    </row>
    <row r="715" spans="1:58" ht="24.95" customHeight="1">
      <c r="A715" s="1"/>
      <c r="B715" s="1" t="s">
        <v>65</v>
      </c>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row>
    <row r="716" spans="1:58" ht="24.9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row>
    <row r="717" spans="1:58" ht="24.95" customHeight="1">
      <c r="A717" s="2" t="s">
        <v>75</v>
      </c>
      <c r="B717" s="3"/>
      <c r="C717" s="69" t="s">
        <v>74</v>
      </c>
      <c r="D717" s="66" t="s">
        <v>76</v>
      </c>
      <c r="E717" s="68"/>
      <c r="F717" s="67"/>
      <c r="G717" s="66" t="s">
        <v>77</v>
      </c>
      <c r="H717" s="67"/>
      <c r="I717" s="66" t="s">
        <v>78</v>
      </c>
      <c r="J717" s="68"/>
      <c r="K717" s="68"/>
      <c r="L717" s="67"/>
      <c r="M717" s="66" t="s">
        <v>79</v>
      </c>
      <c r="N717" s="67"/>
      <c r="O717" s="66" t="s">
        <v>80</v>
      </c>
      <c r="P717" s="68"/>
      <c r="Q717" s="68"/>
      <c r="R717" s="68"/>
      <c r="S717" s="68"/>
      <c r="T717" s="67"/>
      <c r="U717" s="66" t="s">
        <v>81</v>
      </c>
      <c r="V717" s="67"/>
      <c r="W717" s="66" t="s">
        <v>82</v>
      </c>
      <c r="X717" s="68"/>
      <c r="Y717" s="67"/>
      <c r="Z717" s="66" t="s">
        <v>83</v>
      </c>
      <c r="AA717" s="68"/>
      <c r="AB717" s="68"/>
      <c r="AC717" s="67"/>
      <c r="AD717" s="66" t="s">
        <v>84</v>
      </c>
      <c r="AE717" s="68"/>
      <c r="AF717" s="68"/>
      <c r="AG717" s="67"/>
      <c r="AH717" s="66" t="s">
        <v>85</v>
      </c>
      <c r="AI717" s="68"/>
      <c r="AJ717" s="67"/>
      <c r="AK717" s="66" t="s">
        <v>86</v>
      </c>
      <c r="AL717" s="68"/>
      <c r="AM717" s="68"/>
      <c r="AN717" s="67"/>
      <c r="AO717" s="66" t="s">
        <v>87</v>
      </c>
      <c r="AP717" s="68"/>
      <c r="AQ717" s="67"/>
      <c r="AR717" s="66" t="s">
        <v>88</v>
      </c>
      <c r="AS717" s="68"/>
      <c r="AT717" s="68"/>
      <c r="AU717" s="67"/>
      <c r="AV717" s="65" t="s">
        <v>89</v>
      </c>
      <c r="AW717" s="66" t="s">
        <v>90</v>
      </c>
      <c r="AX717" s="67"/>
      <c r="AY717" s="66" t="s">
        <v>91</v>
      </c>
      <c r="AZ717" s="67"/>
      <c r="BA717" s="66" t="s">
        <v>92</v>
      </c>
      <c r="BB717" s="68"/>
      <c r="BC717" s="67"/>
      <c r="BD717" s="66" t="s">
        <v>93</v>
      </c>
      <c r="BE717" s="68"/>
      <c r="BF717" s="67"/>
    </row>
    <row r="718" spans="1:58" ht="24.95" customHeight="1">
      <c r="A718" s="5"/>
      <c r="B718" s="4"/>
      <c r="C718" s="11" t="s">
        <v>94</v>
      </c>
      <c r="D718" s="11" t="s">
        <v>95</v>
      </c>
      <c r="E718" s="10" t="s">
        <v>96</v>
      </c>
      <c r="F718" s="10" t="s">
        <v>97</v>
      </c>
      <c r="G718" s="11" t="s">
        <v>98</v>
      </c>
      <c r="H718" s="10" t="s">
        <v>99</v>
      </c>
      <c r="I718" s="11" t="s">
        <v>100</v>
      </c>
      <c r="J718" s="10" t="s">
        <v>101</v>
      </c>
      <c r="K718" s="10" t="s">
        <v>102</v>
      </c>
      <c r="L718" s="10" t="s">
        <v>103</v>
      </c>
      <c r="M718" s="11" t="s">
        <v>104</v>
      </c>
      <c r="N718" s="10" t="s">
        <v>105</v>
      </c>
      <c r="O718" s="11" t="s">
        <v>106</v>
      </c>
      <c r="P718" s="10" t="s">
        <v>107</v>
      </c>
      <c r="Q718" s="10" t="s">
        <v>108</v>
      </c>
      <c r="R718" s="10" t="s">
        <v>109</v>
      </c>
      <c r="S718" s="10" t="s">
        <v>110</v>
      </c>
      <c r="T718" s="10" t="s">
        <v>111</v>
      </c>
      <c r="U718" s="11" t="s">
        <v>112</v>
      </c>
      <c r="V718" s="10" t="s">
        <v>113</v>
      </c>
      <c r="W718" s="11" t="s">
        <v>114</v>
      </c>
      <c r="X718" s="10" t="s">
        <v>115</v>
      </c>
      <c r="Y718" s="10" t="s">
        <v>116</v>
      </c>
      <c r="Z718" s="11" t="s">
        <v>117</v>
      </c>
      <c r="AA718" s="10" t="s">
        <v>118</v>
      </c>
      <c r="AB718" s="10" t="s">
        <v>119</v>
      </c>
      <c r="AC718" s="10" t="s">
        <v>120</v>
      </c>
      <c r="AD718" s="11" t="s">
        <v>121</v>
      </c>
      <c r="AE718" s="10" t="s">
        <v>122</v>
      </c>
      <c r="AF718" s="10" t="s">
        <v>123</v>
      </c>
      <c r="AG718" s="10" t="s">
        <v>124</v>
      </c>
      <c r="AH718" s="11" t="s">
        <v>125</v>
      </c>
      <c r="AI718" s="10" t="s">
        <v>126</v>
      </c>
      <c r="AJ718" s="10" t="s">
        <v>127</v>
      </c>
      <c r="AK718" s="11" t="s">
        <v>128</v>
      </c>
      <c r="AL718" s="10" t="s">
        <v>129</v>
      </c>
      <c r="AM718" s="10" t="s">
        <v>130</v>
      </c>
      <c r="AN718" s="10" t="s">
        <v>131</v>
      </c>
      <c r="AO718" s="11" t="s">
        <v>132</v>
      </c>
      <c r="AP718" s="10" t="s">
        <v>133</v>
      </c>
      <c r="AQ718" s="10" t="s">
        <v>134</v>
      </c>
      <c r="AR718" s="11" t="s">
        <v>135</v>
      </c>
      <c r="AS718" s="10" t="s">
        <v>136</v>
      </c>
      <c r="AT718" s="10" t="s">
        <v>137</v>
      </c>
      <c r="AU718" s="10" t="s">
        <v>138</v>
      </c>
      <c r="AV718" s="10" t="s">
        <v>139</v>
      </c>
      <c r="AW718" s="11" t="s">
        <v>140</v>
      </c>
      <c r="AX718" s="10" t="s">
        <v>141</v>
      </c>
      <c r="AY718" s="11" t="s">
        <v>142</v>
      </c>
      <c r="AZ718" s="10" t="s">
        <v>143</v>
      </c>
      <c r="BA718" s="11" t="s">
        <v>144</v>
      </c>
      <c r="BB718" s="10" t="s">
        <v>145</v>
      </c>
      <c r="BC718" s="10" t="s">
        <v>146</v>
      </c>
      <c r="BD718" s="11" t="s">
        <v>147</v>
      </c>
      <c r="BE718" s="10" t="s">
        <v>148</v>
      </c>
      <c r="BF718" s="12" t="s">
        <v>149</v>
      </c>
    </row>
    <row r="719" spans="1:58" ht="24.95" customHeight="1">
      <c r="A719" s="7" t="s">
        <v>65</v>
      </c>
      <c r="B719" s="15" t="s">
        <v>150</v>
      </c>
      <c r="C719" s="17">
        <v>602</v>
      </c>
      <c r="D719" s="17">
        <v>217</v>
      </c>
      <c r="E719" s="16">
        <v>131</v>
      </c>
      <c r="F719" s="16">
        <v>229</v>
      </c>
      <c r="G719" s="17">
        <v>271</v>
      </c>
      <c r="H719" s="16">
        <v>326</v>
      </c>
      <c r="I719" s="17">
        <v>119</v>
      </c>
      <c r="J719" s="16">
        <v>158</v>
      </c>
      <c r="K719" s="16">
        <v>157</v>
      </c>
      <c r="L719" s="16">
        <v>168</v>
      </c>
      <c r="M719" s="17">
        <v>361</v>
      </c>
      <c r="N719" s="16">
        <v>186</v>
      </c>
      <c r="O719" s="17">
        <v>163</v>
      </c>
      <c r="P719" s="16">
        <v>187</v>
      </c>
      <c r="Q719" s="16">
        <v>150</v>
      </c>
      <c r="R719" s="16">
        <v>99</v>
      </c>
      <c r="S719" s="16">
        <v>349</v>
      </c>
      <c r="T719" s="16">
        <v>250</v>
      </c>
      <c r="U719" s="17">
        <v>258</v>
      </c>
      <c r="V719" s="16">
        <v>265</v>
      </c>
      <c r="W719" s="17">
        <v>151</v>
      </c>
      <c r="X719" s="16">
        <v>183</v>
      </c>
      <c r="Y719" s="16">
        <v>268</v>
      </c>
      <c r="Z719" s="17">
        <v>286</v>
      </c>
      <c r="AA719" s="16">
        <v>102</v>
      </c>
      <c r="AB719" s="16">
        <v>125</v>
      </c>
      <c r="AC719" s="16">
        <v>90</v>
      </c>
      <c r="AD719" s="17">
        <v>239</v>
      </c>
      <c r="AE719" s="16">
        <v>160</v>
      </c>
      <c r="AF719" s="16">
        <v>194</v>
      </c>
      <c r="AG719" s="16">
        <v>353</v>
      </c>
      <c r="AH719" s="17">
        <v>171</v>
      </c>
      <c r="AI719" s="16">
        <v>161</v>
      </c>
      <c r="AJ719" s="16">
        <v>256</v>
      </c>
      <c r="AK719" s="17">
        <v>423</v>
      </c>
      <c r="AL719" s="16">
        <v>177</v>
      </c>
      <c r="AM719" s="16">
        <v>235</v>
      </c>
      <c r="AN719" s="16">
        <v>385</v>
      </c>
      <c r="AO719" s="17">
        <v>102</v>
      </c>
      <c r="AP719" s="16">
        <v>190</v>
      </c>
      <c r="AQ719" s="16">
        <v>258</v>
      </c>
      <c r="AR719" s="17">
        <v>253</v>
      </c>
      <c r="AS719" s="16">
        <v>126</v>
      </c>
      <c r="AT719" s="16">
        <v>379</v>
      </c>
      <c r="AU719" s="16">
        <v>179</v>
      </c>
      <c r="AV719" s="16">
        <v>270</v>
      </c>
      <c r="AW719" s="17">
        <v>220</v>
      </c>
      <c r="AX719" s="16">
        <v>316</v>
      </c>
      <c r="AY719" s="17">
        <v>495</v>
      </c>
      <c r="AZ719" s="16">
        <v>177</v>
      </c>
      <c r="BA719" s="17">
        <v>144</v>
      </c>
      <c r="BB719" s="16">
        <v>451</v>
      </c>
      <c r="BC719" s="16">
        <v>48</v>
      </c>
      <c r="BD719" s="17">
        <v>138</v>
      </c>
      <c r="BE719" s="16">
        <v>211</v>
      </c>
      <c r="BF719" s="18">
        <v>235</v>
      </c>
    </row>
    <row r="720" spans="1:58" ht="24.95" customHeight="1">
      <c r="A720" s="6"/>
      <c r="B720" s="15"/>
      <c r="C720" s="23"/>
      <c r="D720" s="23"/>
      <c r="E720" s="22"/>
      <c r="F720" s="22"/>
      <c r="G720" s="23"/>
      <c r="H720" s="22"/>
      <c r="I720" s="23"/>
      <c r="J720" s="22"/>
      <c r="K720" s="22"/>
      <c r="L720" s="22"/>
      <c r="M720" s="23"/>
      <c r="N720" s="22"/>
      <c r="O720" s="23"/>
      <c r="P720" s="22"/>
      <c r="Q720" s="22"/>
      <c r="R720" s="22"/>
      <c r="S720" s="22"/>
      <c r="T720" s="22"/>
      <c r="U720" s="23"/>
      <c r="V720" s="22"/>
      <c r="W720" s="23"/>
      <c r="X720" s="22"/>
      <c r="Y720" s="22"/>
      <c r="Z720" s="23"/>
      <c r="AA720" s="22"/>
      <c r="AB720" s="22"/>
      <c r="AC720" s="22"/>
      <c r="AD720" s="23"/>
      <c r="AE720" s="22"/>
      <c r="AF720" s="22"/>
      <c r="AG720" s="22"/>
      <c r="AH720" s="23"/>
      <c r="AI720" s="22"/>
      <c r="AJ720" s="22"/>
      <c r="AK720" s="23"/>
      <c r="AL720" s="22"/>
      <c r="AM720" s="22"/>
      <c r="AN720" s="22"/>
      <c r="AO720" s="23"/>
      <c r="AP720" s="22"/>
      <c r="AQ720" s="22"/>
      <c r="AR720" s="23"/>
      <c r="AS720" s="22"/>
      <c r="AT720" s="22"/>
      <c r="AU720" s="22"/>
      <c r="AV720" s="22"/>
      <c r="AW720" s="23"/>
      <c r="AX720" s="22"/>
      <c r="AY720" s="23"/>
      <c r="AZ720" s="22"/>
      <c r="BA720" s="23"/>
      <c r="BB720" s="22"/>
      <c r="BC720" s="22"/>
      <c r="BD720" s="23"/>
      <c r="BE720" s="22"/>
      <c r="BF720" s="25"/>
    </row>
    <row r="721" spans="1:58" ht="24.95" customHeight="1">
      <c r="A721" s="6"/>
      <c r="B721" s="15" t="s">
        <v>298</v>
      </c>
      <c r="C721" s="49">
        <v>0.69</v>
      </c>
      <c r="D721" s="49">
        <v>0.79</v>
      </c>
      <c r="E721" s="50">
        <v>0.69</v>
      </c>
      <c r="F721" s="50">
        <v>0.6</v>
      </c>
      <c r="G721" s="49">
        <v>0.71</v>
      </c>
      <c r="H721" s="50">
        <v>0.67</v>
      </c>
      <c r="I721" s="49">
        <v>0.72</v>
      </c>
      <c r="J721" s="50">
        <v>0.76</v>
      </c>
      <c r="K721" s="50">
        <v>0.75</v>
      </c>
      <c r="L721" s="50">
        <v>0.55000000000000004</v>
      </c>
      <c r="M721" s="49">
        <v>0.69</v>
      </c>
      <c r="N721" s="50">
        <v>0.7</v>
      </c>
      <c r="O721" s="49">
        <v>0.64</v>
      </c>
      <c r="P721" s="50">
        <v>0.69</v>
      </c>
      <c r="Q721" s="50">
        <v>0.72</v>
      </c>
      <c r="R721" s="50">
        <v>0.75</v>
      </c>
      <c r="S721" s="50">
        <v>0.66</v>
      </c>
      <c r="T721" s="50">
        <v>0.73</v>
      </c>
      <c r="U721" s="49">
        <v>0.79</v>
      </c>
      <c r="V721" s="50">
        <v>0.6</v>
      </c>
      <c r="W721" s="49">
        <v>0.82</v>
      </c>
      <c r="X721" s="50">
        <v>0.65</v>
      </c>
      <c r="Y721" s="50">
        <v>0.64</v>
      </c>
      <c r="Z721" s="49">
        <v>0.71</v>
      </c>
      <c r="AA721" s="50">
        <v>0.74</v>
      </c>
      <c r="AB721" s="50">
        <v>0.61</v>
      </c>
      <c r="AC721" s="50">
        <v>0.66</v>
      </c>
      <c r="AD721" s="49">
        <v>0.6</v>
      </c>
      <c r="AE721" s="50">
        <v>0.73</v>
      </c>
      <c r="AF721" s="50">
        <v>0.76</v>
      </c>
      <c r="AG721" s="50">
        <v>0.75</v>
      </c>
      <c r="AH721" s="49">
        <v>0.56999999999999995</v>
      </c>
      <c r="AI721" s="50">
        <v>0.71</v>
      </c>
      <c r="AJ721" s="50">
        <v>0.76</v>
      </c>
      <c r="AK721" s="49">
        <v>0.7</v>
      </c>
      <c r="AL721" s="50">
        <v>0.65</v>
      </c>
      <c r="AM721" s="50">
        <v>0.75</v>
      </c>
      <c r="AN721" s="50">
        <v>0.72</v>
      </c>
      <c r="AO721" s="49">
        <v>0.63</v>
      </c>
      <c r="AP721" s="50">
        <v>0.76</v>
      </c>
      <c r="AQ721" s="50">
        <v>0.66</v>
      </c>
      <c r="AR721" s="49">
        <v>0.71</v>
      </c>
      <c r="AS721" s="50">
        <v>0.77</v>
      </c>
      <c r="AT721" s="50">
        <v>0.73</v>
      </c>
      <c r="AU721" s="50">
        <v>0.63</v>
      </c>
      <c r="AV721" s="50">
        <v>0.8</v>
      </c>
      <c r="AW721" s="49">
        <v>0.6</v>
      </c>
      <c r="AX721" s="50">
        <v>0.78</v>
      </c>
      <c r="AY721" s="49">
        <v>0.77</v>
      </c>
      <c r="AZ721" s="50">
        <v>1</v>
      </c>
      <c r="BA721" s="49">
        <v>0.73</v>
      </c>
      <c r="BB721" s="50">
        <v>0.68</v>
      </c>
      <c r="BC721" s="50">
        <v>0.8</v>
      </c>
      <c r="BD721" s="49">
        <v>0.63</v>
      </c>
      <c r="BE721" s="50">
        <v>0.71</v>
      </c>
      <c r="BF721" s="51">
        <v>0.74</v>
      </c>
    </row>
    <row r="722" spans="1:58" ht="24.95" customHeight="1">
      <c r="A722" s="6"/>
      <c r="B722" s="15" t="s">
        <v>299</v>
      </c>
      <c r="C722" s="49">
        <v>0.25</v>
      </c>
      <c r="D722" s="49">
        <v>0.16</v>
      </c>
      <c r="E722" s="50">
        <v>0.24</v>
      </c>
      <c r="F722" s="50">
        <v>0.33</v>
      </c>
      <c r="G722" s="49">
        <v>0.23</v>
      </c>
      <c r="H722" s="50">
        <v>0.27</v>
      </c>
      <c r="I722" s="49">
        <v>0.2</v>
      </c>
      <c r="J722" s="50">
        <v>0.19</v>
      </c>
      <c r="K722" s="50">
        <v>0.2</v>
      </c>
      <c r="L722" s="50">
        <v>0.38</v>
      </c>
      <c r="M722" s="49">
        <v>0.26</v>
      </c>
      <c r="N722" s="50">
        <v>0.23</v>
      </c>
      <c r="O722" s="49">
        <v>0.26</v>
      </c>
      <c r="P722" s="50">
        <v>0.25</v>
      </c>
      <c r="Q722" s="50">
        <v>0.24</v>
      </c>
      <c r="R722" s="50">
        <v>0.21</v>
      </c>
      <c r="S722" s="50">
        <v>0.25</v>
      </c>
      <c r="T722" s="50">
        <v>0.23</v>
      </c>
      <c r="U722" s="49">
        <v>0.17</v>
      </c>
      <c r="V722" s="50">
        <v>0.35</v>
      </c>
      <c r="W722" s="49">
        <v>0.14000000000000001</v>
      </c>
      <c r="X722" s="50">
        <v>0.23</v>
      </c>
      <c r="Y722" s="50">
        <v>0.32</v>
      </c>
      <c r="Z722" s="49">
        <v>0.2</v>
      </c>
      <c r="AA722" s="50">
        <v>0.22</v>
      </c>
      <c r="AB722" s="50">
        <v>0.33</v>
      </c>
      <c r="AC722" s="50">
        <v>0.31</v>
      </c>
      <c r="AD722" s="49">
        <v>0.33</v>
      </c>
      <c r="AE722" s="50">
        <v>0.2</v>
      </c>
      <c r="AF722" s="50">
        <v>0.19</v>
      </c>
      <c r="AG722" s="50">
        <v>0.2</v>
      </c>
      <c r="AH722" s="49">
        <v>0.36</v>
      </c>
      <c r="AI722" s="50">
        <v>0.22</v>
      </c>
      <c r="AJ722" s="50">
        <v>0.18</v>
      </c>
      <c r="AK722" s="49">
        <v>0.22</v>
      </c>
      <c r="AL722" s="50">
        <v>0.28999999999999998</v>
      </c>
      <c r="AM722" s="50">
        <v>0.19</v>
      </c>
      <c r="AN722" s="50">
        <v>0.23</v>
      </c>
      <c r="AO722" s="49">
        <v>0.34</v>
      </c>
      <c r="AP722" s="50">
        <v>0.19</v>
      </c>
      <c r="AQ722" s="50">
        <v>0.26</v>
      </c>
      <c r="AR722" s="49">
        <v>0.23</v>
      </c>
      <c r="AS722" s="50">
        <v>0.21</v>
      </c>
      <c r="AT722" s="50">
        <v>0.22</v>
      </c>
      <c r="AU722" s="50">
        <v>0.28999999999999998</v>
      </c>
      <c r="AV722" s="50">
        <v>0.18</v>
      </c>
      <c r="AW722" s="49">
        <v>0.33</v>
      </c>
      <c r="AX722" s="50">
        <v>0.18</v>
      </c>
      <c r="AY722" s="49">
        <v>0.18</v>
      </c>
      <c r="AZ722" s="22" t="s">
        <v>152</v>
      </c>
      <c r="BA722" s="49">
        <v>0.23</v>
      </c>
      <c r="BB722" s="50">
        <v>0.26</v>
      </c>
      <c r="BC722" s="50">
        <v>0.17</v>
      </c>
      <c r="BD722" s="49">
        <v>0.32</v>
      </c>
      <c r="BE722" s="50">
        <v>0.24</v>
      </c>
      <c r="BF722" s="51">
        <v>0.22</v>
      </c>
    </row>
    <row r="723" spans="1:58" ht="24.95" customHeight="1">
      <c r="A723" s="6"/>
      <c r="B723" s="15" t="s">
        <v>300</v>
      </c>
      <c r="C723" s="49">
        <v>0.44</v>
      </c>
      <c r="D723" s="49">
        <v>0.63</v>
      </c>
      <c r="E723" s="50">
        <v>0.45</v>
      </c>
      <c r="F723" s="50">
        <v>0.27</v>
      </c>
      <c r="G723" s="49">
        <v>0.48</v>
      </c>
      <c r="H723" s="50">
        <v>0.4</v>
      </c>
      <c r="I723" s="49">
        <v>0.52</v>
      </c>
      <c r="J723" s="50">
        <v>0.56999999999999995</v>
      </c>
      <c r="K723" s="50">
        <v>0.55000000000000004</v>
      </c>
      <c r="L723" s="50">
        <v>0.17</v>
      </c>
      <c r="M723" s="49">
        <v>0.44</v>
      </c>
      <c r="N723" s="50">
        <v>0.47</v>
      </c>
      <c r="O723" s="49">
        <v>0.38</v>
      </c>
      <c r="P723" s="50">
        <v>0.44</v>
      </c>
      <c r="Q723" s="50">
        <v>0.48</v>
      </c>
      <c r="R723" s="50">
        <v>0.53</v>
      </c>
      <c r="S723" s="50">
        <v>0.41</v>
      </c>
      <c r="T723" s="50">
        <v>0.5</v>
      </c>
      <c r="U723" s="49">
        <v>0.62</v>
      </c>
      <c r="V723" s="50">
        <v>0.26</v>
      </c>
      <c r="W723" s="49">
        <v>0.68</v>
      </c>
      <c r="X723" s="50">
        <v>0.42</v>
      </c>
      <c r="Y723" s="50">
        <v>0.32</v>
      </c>
      <c r="Z723" s="49">
        <v>0.51</v>
      </c>
      <c r="AA723" s="50">
        <v>0.51</v>
      </c>
      <c r="AB723" s="50">
        <v>0.28000000000000003</v>
      </c>
      <c r="AC723" s="50">
        <v>0.35</v>
      </c>
      <c r="AD723" s="49">
        <v>0.27</v>
      </c>
      <c r="AE723" s="50">
        <v>0.53</v>
      </c>
      <c r="AF723" s="50">
        <v>0.56000000000000005</v>
      </c>
      <c r="AG723" s="50">
        <v>0.55000000000000004</v>
      </c>
      <c r="AH723" s="49">
        <v>0.21</v>
      </c>
      <c r="AI723" s="50">
        <v>0.5</v>
      </c>
      <c r="AJ723" s="50">
        <v>0.57999999999999996</v>
      </c>
      <c r="AK723" s="49">
        <v>0.49</v>
      </c>
      <c r="AL723" s="50">
        <v>0.35</v>
      </c>
      <c r="AM723" s="50">
        <v>0.56999999999999995</v>
      </c>
      <c r="AN723" s="50">
        <v>0.49</v>
      </c>
      <c r="AO723" s="49">
        <v>0.28999999999999998</v>
      </c>
      <c r="AP723" s="50">
        <v>0.56999999999999995</v>
      </c>
      <c r="AQ723" s="50">
        <v>0.4</v>
      </c>
      <c r="AR723" s="49">
        <v>0.48</v>
      </c>
      <c r="AS723" s="50">
        <v>0.56000000000000005</v>
      </c>
      <c r="AT723" s="50">
        <v>0.5</v>
      </c>
      <c r="AU723" s="50">
        <v>0.34</v>
      </c>
      <c r="AV723" s="50">
        <v>0.62</v>
      </c>
      <c r="AW723" s="49">
        <v>0.27</v>
      </c>
      <c r="AX723" s="50">
        <v>0.6</v>
      </c>
      <c r="AY723" s="49">
        <v>0.59</v>
      </c>
      <c r="AZ723" s="50">
        <v>1</v>
      </c>
      <c r="BA723" s="49">
        <v>0.5</v>
      </c>
      <c r="BB723" s="50">
        <v>0.43</v>
      </c>
      <c r="BC723" s="50">
        <v>0.62</v>
      </c>
      <c r="BD723" s="49">
        <v>0.31</v>
      </c>
      <c r="BE723" s="50">
        <v>0.47</v>
      </c>
      <c r="BF723" s="51">
        <v>0.52</v>
      </c>
    </row>
    <row r="724" spans="1:58" ht="24.95" customHeight="1">
      <c r="A724" s="6"/>
      <c r="B724" s="15" t="s">
        <v>301</v>
      </c>
      <c r="C724" s="32">
        <v>0.48</v>
      </c>
      <c r="D724" s="32">
        <v>0.55000000000000004</v>
      </c>
      <c r="E724" s="31">
        <v>0.51</v>
      </c>
      <c r="F724" s="31">
        <v>0.4</v>
      </c>
      <c r="G724" s="32">
        <v>0.53</v>
      </c>
      <c r="H724" s="31">
        <v>0.43</v>
      </c>
      <c r="I724" s="32">
        <v>0.5</v>
      </c>
      <c r="J724" s="31">
        <v>0.56999999999999995</v>
      </c>
      <c r="K724" s="31">
        <v>0.55000000000000004</v>
      </c>
      <c r="L724" s="31">
        <v>0.32</v>
      </c>
      <c r="M724" s="32">
        <v>0.49</v>
      </c>
      <c r="N724" s="31">
        <v>0.46</v>
      </c>
      <c r="O724" s="32">
        <v>0.43</v>
      </c>
      <c r="P724" s="31">
        <v>0.5</v>
      </c>
      <c r="Q724" s="31">
        <v>0.51</v>
      </c>
      <c r="R724" s="31">
        <v>0.5</v>
      </c>
      <c r="S724" s="31">
        <v>0.47</v>
      </c>
      <c r="T724" s="31">
        <v>0.5</v>
      </c>
      <c r="U724" s="32">
        <v>0.56999999999999995</v>
      </c>
      <c r="V724" s="31">
        <v>0.42</v>
      </c>
      <c r="W724" s="32">
        <v>0.62</v>
      </c>
      <c r="X724" s="31">
        <v>0.45</v>
      </c>
      <c r="Y724" s="31">
        <v>0.42</v>
      </c>
      <c r="Z724" s="32">
        <v>0.51</v>
      </c>
      <c r="AA724" s="31">
        <v>0.51</v>
      </c>
      <c r="AB724" s="31">
        <v>0.44</v>
      </c>
      <c r="AC724" s="31">
        <v>0.39</v>
      </c>
      <c r="AD724" s="32">
        <v>0.41</v>
      </c>
      <c r="AE724" s="31">
        <v>0.47</v>
      </c>
      <c r="AF724" s="31">
        <v>0.56999999999999995</v>
      </c>
      <c r="AG724" s="31">
        <v>0.53</v>
      </c>
      <c r="AH724" s="32">
        <v>0.33</v>
      </c>
      <c r="AI724" s="31">
        <v>0.49</v>
      </c>
      <c r="AJ724" s="31">
        <v>0.57999999999999996</v>
      </c>
      <c r="AK724" s="32">
        <v>0.51</v>
      </c>
      <c r="AL724" s="31">
        <v>0.45</v>
      </c>
      <c r="AM724" s="31">
        <v>0.56999999999999995</v>
      </c>
      <c r="AN724" s="31">
        <v>0.52</v>
      </c>
      <c r="AO724" s="32">
        <v>0.33</v>
      </c>
      <c r="AP724" s="31">
        <v>0.54</v>
      </c>
      <c r="AQ724" s="31">
        <v>0.5</v>
      </c>
      <c r="AR724" s="32">
        <v>0.5</v>
      </c>
      <c r="AS724" s="31">
        <v>0.48</v>
      </c>
      <c r="AT724" s="31">
        <v>0.5</v>
      </c>
      <c r="AU724" s="31">
        <v>0.45</v>
      </c>
      <c r="AV724" s="31">
        <v>0.6</v>
      </c>
      <c r="AW724" s="32">
        <v>0.42</v>
      </c>
      <c r="AX724" s="31">
        <v>0.54</v>
      </c>
      <c r="AY724" s="32">
        <v>0.57999999999999996</v>
      </c>
      <c r="AZ724" s="31">
        <v>0.72</v>
      </c>
      <c r="BA724" s="32">
        <v>0.55000000000000004</v>
      </c>
      <c r="BB724" s="31">
        <v>0.46</v>
      </c>
      <c r="BC724" s="31">
        <v>0.59</v>
      </c>
      <c r="BD724" s="32">
        <v>0.43</v>
      </c>
      <c r="BE724" s="31">
        <v>0.5</v>
      </c>
      <c r="BF724" s="34">
        <v>0.51</v>
      </c>
    </row>
    <row r="725" spans="1:58" ht="24.95" customHeight="1">
      <c r="A725" s="6"/>
      <c r="B725" s="15" t="s">
        <v>302</v>
      </c>
      <c r="C725" s="32">
        <v>0.21</v>
      </c>
      <c r="D725" s="32">
        <v>0.24</v>
      </c>
      <c r="E725" s="31">
        <v>0.18</v>
      </c>
      <c r="F725" s="31">
        <v>0.2</v>
      </c>
      <c r="G725" s="32">
        <v>0.17</v>
      </c>
      <c r="H725" s="31">
        <v>0.24</v>
      </c>
      <c r="I725" s="32">
        <v>0.22</v>
      </c>
      <c r="J725" s="31">
        <v>0.19</v>
      </c>
      <c r="K725" s="31">
        <v>0.2</v>
      </c>
      <c r="L725" s="31">
        <v>0.23</v>
      </c>
      <c r="M725" s="32">
        <v>0.2</v>
      </c>
      <c r="N725" s="31">
        <v>0.24</v>
      </c>
      <c r="O725" s="32">
        <v>0.21</v>
      </c>
      <c r="P725" s="31">
        <v>0.19</v>
      </c>
      <c r="Q725" s="31">
        <v>0.21</v>
      </c>
      <c r="R725" s="31">
        <v>0.25</v>
      </c>
      <c r="S725" s="31">
        <v>0.2</v>
      </c>
      <c r="T725" s="31">
        <v>0.23</v>
      </c>
      <c r="U725" s="32">
        <v>0.21</v>
      </c>
      <c r="V725" s="31">
        <v>0.18</v>
      </c>
      <c r="W725" s="32">
        <v>0.2</v>
      </c>
      <c r="X725" s="31">
        <v>0.21</v>
      </c>
      <c r="Y725" s="31">
        <v>0.21</v>
      </c>
      <c r="Z725" s="32">
        <v>0.2</v>
      </c>
      <c r="AA725" s="31">
        <v>0.23</v>
      </c>
      <c r="AB725" s="31">
        <v>0.17</v>
      </c>
      <c r="AC725" s="31">
        <v>0.27</v>
      </c>
      <c r="AD725" s="32">
        <v>0.19</v>
      </c>
      <c r="AE725" s="31">
        <v>0.26</v>
      </c>
      <c r="AF725" s="31">
        <v>0.18</v>
      </c>
      <c r="AG725" s="31">
        <v>0.22</v>
      </c>
      <c r="AH725" s="32">
        <v>0.24</v>
      </c>
      <c r="AI725" s="31">
        <v>0.22</v>
      </c>
      <c r="AJ725" s="31">
        <v>0.18</v>
      </c>
      <c r="AK725" s="32">
        <v>0.19</v>
      </c>
      <c r="AL725" s="31">
        <v>0.2</v>
      </c>
      <c r="AM725" s="31">
        <v>0.19</v>
      </c>
      <c r="AN725" s="31">
        <v>0.19</v>
      </c>
      <c r="AO725" s="32">
        <v>0.28999999999999998</v>
      </c>
      <c r="AP725" s="31">
        <v>0.22</v>
      </c>
      <c r="AQ725" s="31">
        <v>0.16</v>
      </c>
      <c r="AR725" s="32">
        <v>0.2</v>
      </c>
      <c r="AS725" s="31">
        <v>0.28999999999999998</v>
      </c>
      <c r="AT725" s="31">
        <v>0.23</v>
      </c>
      <c r="AU725" s="31">
        <v>0.18</v>
      </c>
      <c r="AV725" s="31">
        <v>0.2</v>
      </c>
      <c r="AW725" s="32">
        <v>0.18</v>
      </c>
      <c r="AX725" s="31">
        <v>0.24</v>
      </c>
      <c r="AY725" s="32">
        <v>0.19</v>
      </c>
      <c r="AZ725" s="31">
        <v>0.28000000000000003</v>
      </c>
      <c r="BA725" s="32">
        <v>0.18</v>
      </c>
      <c r="BB725" s="31">
        <v>0.22</v>
      </c>
      <c r="BC725" s="31">
        <v>0.21</v>
      </c>
      <c r="BD725" s="32">
        <v>0.2</v>
      </c>
      <c r="BE725" s="31">
        <v>0.2</v>
      </c>
      <c r="BF725" s="34">
        <v>0.23</v>
      </c>
    </row>
    <row r="726" spans="1:58" ht="24.95" customHeight="1">
      <c r="A726" s="6"/>
      <c r="B726" s="15" t="s">
        <v>303</v>
      </c>
      <c r="C726" s="32">
        <v>7.0000000000000007E-2</v>
      </c>
      <c r="D726" s="32">
        <v>0.05</v>
      </c>
      <c r="E726" s="31">
        <v>0.04</v>
      </c>
      <c r="F726" s="31">
        <v>0.11</v>
      </c>
      <c r="G726" s="32">
        <v>0.05</v>
      </c>
      <c r="H726" s="31">
        <v>0.09</v>
      </c>
      <c r="I726" s="32">
        <v>7.0000000000000007E-2</v>
      </c>
      <c r="J726" s="31">
        <v>7.0000000000000007E-2</v>
      </c>
      <c r="K726" s="31">
        <v>0.04</v>
      </c>
      <c r="L726" s="31">
        <v>0.1</v>
      </c>
      <c r="M726" s="32">
        <v>0.08</v>
      </c>
      <c r="N726" s="31">
        <v>0.05</v>
      </c>
      <c r="O726" s="32">
        <v>7.0000000000000007E-2</v>
      </c>
      <c r="P726" s="31">
        <v>0.05</v>
      </c>
      <c r="Q726" s="31">
        <v>0.08</v>
      </c>
      <c r="R726" s="31">
        <v>0.1</v>
      </c>
      <c r="S726" s="31">
        <v>0.06</v>
      </c>
      <c r="T726" s="31">
        <v>0.09</v>
      </c>
      <c r="U726" s="32">
        <v>0.04</v>
      </c>
      <c r="V726" s="31">
        <v>0.1</v>
      </c>
      <c r="W726" s="32">
        <v>0.05</v>
      </c>
      <c r="X726" s="31">
        <v>7.0000000000000007E-2</v>
      </c>
      <c r="Y726" s="31">
        <v>0.09</v>
      </c>
      <c r="Z726" s="32">
        <v>0.06</v>
      </c>
      <c r="AA726" s="31">
        <v>0.04</v>
      </c>
      <c r="AB726" s="31">
        <v>0.08</v>
      </c>
      <c r="AC726" s="31">
        <v>0.13</v>
      </c>
      <c r="AD726" s="32">
        <v>0.11</v>
      </c>
      <c r="AE726" s="31">
        <v>0.08</v>
      </c>
      <c r="AF726" s="31">
        <v>0.02</v>
      </c>
      <c r="AG726" s="31">
        <v>0.05</v>
      </c>
      <c r="AH726" s="32">
        <v>0.14000000000000001</v>
      </c>
      <c r="AI726" s="31">
        <v>7.0000000000000007E-2</v>
      </c>
      <c r="AJ726" s="31">
        <v>0.02</v>
      </c>
      <c r="AK726" s="32">
        <v>0.05</v>
      </c>
      <c r="AL726" s="31">
        <v>0.15</v>
      </c>
      <c r="AM726" s="31">
        <v>0.03</v>
      </c>
      <c r="AN726" s="31">
        <v>0.08</v>
      </c>
      <c r="AO726" s="32">
        <v>0.13</v>
      </c>
      <c r="AP726" s="31">
        <v>0.05</v>
      </c>
      <c r="AQ726" s="31">
        <v>7.0000000000000007E-2</v>
      </c>
      <c r="AR726" s="32">
        <v>0.06</v>
      </c>
      <c r="AS726" s="31">
        <v>0.1</v>
      </c>
      <c r="AT726" s="31">
        <v>7.0000000000000007E-2</v>
      </c>
      <c r="AU726" s="31">
        <v>0.06</v>
      </c>
      <c r="AV726" s="31">
        <v>0.04</v>
      </c>
      <c r="AW726" s="32">
        <v>0.08</v>
      </c>
      <c r="AX726" s="31">
        <v>0.08</v>
      </c>
      <c r="AY726" s="32">
        <v>0.05</v>
      </c>
      <c r="AZ726" s="31" t="s">
        <v>152</v>
      </c>
      <c r="BA726" s="32">
        <v>7.0000000000000007E-2</v>
      </c>
      <c r="BB726" s="31">
        <v>7.0000000000000007E-2</v>
      </c>
      <c r="BC726" s="31">
        <v>7.0000000000000007E-2</v>
      </c>
      <c r="BD726" s="32">
        <v>0.1</v>
      </c>
      <c r="BE726" s="31">
        <v>0.08</v>
      </c>
      <c r="BF726" s="34">
        <v>0.05</v>
      </c>
    </row>
    <row r="727" spans="1:58" ht="24.95" customHeight="1">
      <c r="A727" s="6"/>
      <c r="B727" s="15" t="s">
        <v>304</v>
      </c>
      <c r="C727" s="32">
        <v>0.18</v>
      </c>
      <c r="D727" s="32">
        <v>0.12</v>
      </c>
      <c r="E727" s="31">
        <v>0.2</v>
      </c>
      <c r="F727" s="31">
        <v>0.21</v>
      </c>
      <c r="G727" s="32">
        <v>0.17</v>
      </c>
      <c r="H727" s="31">
        <v>0.18</v>
      </c>
      <c r="I727" s="32">
        <v>0.13</v>
      </c>
      <c r="J727" s="31">
        <v>0.12</v>
      </c>
      <c r="K727" s="31">
        <v>0.15</v>
      </c>
      <c r="L727" s="31">
        <v>0.28000000000000003</v>
      </c>
      <c r="M727" s="32">
        <v>0.18</v>
      </c>
      <c r="N727" s="31">
        <v>0.18</v>
      </c>
      <c r="O727" s="32">
        <v>0.19</v>
      </c>
      <c r="P727" s="31">
        <v>0.2</v>
      </c>
      <c r="Q727" s="31">
        <v>0.16</v>
      </c>
      <c r="R727" s="31">
        <v>0.11</v>
      </c>
      <c r="S727" s="31">
        <v>0.2</v>
      </c>
      <c r="T727" s="31">
        <v>0.14000000000000001</v>
      </c>
      <c r="U727" s="32">
        <v>0.13</v>
      </c>
      <c r="V727" s="31">
        <v>0.24</v>
      </c>
      <c r="W727" s="32">
        <v>0.09</v>
      </c>
      <c r="X727" s="31">
        <v>0.16</v>
      </c>
      <c r="Y727" s="31">
        <v>0.23</v>
      </c>
      <c r="Z727" s="32">
        <v>0.14000000000000001</v>
      </c>
      <c r="AA727" s="31">
        <v>0.18</v>
      </c>
      <c r="AB727" s="31">
        <v>0.25</v>
      </c>
      <c r="AC727" s="31">
        <v>0.18</v>
      </c>
      <c r="AD727" s="32">
        <v>0.22</v>
      </c>
      <c r="AE727" s="31">
        <v>0.12</v>
      </c>
      <c r="AF727" s="31">
        <v>0.17</v>
      </c>
      <c r="AG727" s="31">
        <v>0.15</v>
      </c>
      <c r="AH727" s="32">
        <v>0.22</v>
      </c>
      <c r="AI727" s="31">
        <v>0.14000000000000001</v>
      </c>
      <c r="AJ727" s="31">
        <v>0.16</v>
      </c>
      <c r="AK727" s="32">
        <v>0.17</v>
      </c>
      <c r="AL727" s="31">
        <v>0.15</v>
      </c>
      <c r="AM727" s="31">
        <v>0.16</v>
      </c>
      <c r="AN727" s="31">
        <v>0.15</v>
      </c>
      <c r="AO727" s="32">
        <v>0.2</v>
      </c>
      <c r="AP727" s="31">
        <v>0.14000000000000001</v>
      </c>
      <c r="AQ727" s="31">
        <v>0.19</v>
      </c>
      <c r="AR727" s="32">
        <v>0.17</v>
      </c>
      <c r="AS727" s="31">
        <v>0.12</v>
      </c>
      <c r="AT727" s="31">
        <v>0.15</v>
      </c>
      <c r="AU727" s="31">
        <v>0.23</v>
      </c>
      <c r="AV727" s="31">
        <v>0.14000000000000001</v>
      </c>
      <c r="AW727" s="32">
        <v>0.25</v>
      </c>
      <c r="AX727" s="31">
        <v>0.1</v>
      </c>
      <c r="AY727" s="32">
        <v>0.13</v>
      </c>
      <c r="AZ727" s="31" t="s">
        <v>152</v>
      </c>
      <c r="BA727" s="32">
        <v>0.16</v>
      </c>
      <c r="BB727" s="31">
        <v>0.18</v>
      </c>
      <c r="BC727" s="31">
        <v>0.11</v>
      </c>
      <c r="BD727" s="32">
        <v>0.22</v>
      </c>
      <c r="BE727" s="31">
        <v>0.16</v>
      </c>
      <c r="BF727" s="34">
        <v>0.17</v>
      </c>
    </row>
    <row r="728" spans="1:58" ht="24.95" customHeight="1">
      <c r="A728" s="8"/>
      <c r="B728" s="15" t="s">
        <v>157</v>
      </c>
      <c r="C728" s="39">
        <v>0.06</v>
      </c>
      <c r="D728" s="39">
        <v>0.04</v>
      </c>
      <c r="E728" s="35">
        <v>7.0000000000000007E-2</v>
      </c>
      <c r="F728" s="35">
        <v>7.0000000000000007E-2</v>
      </c>
      <c r="G728" s="39">
        <v>7.0000000000000007E-2</v>
      </c>
      <c r="H728" s="35">
        <v>0.06</v>
      </c>
      <c r="I728" s="39">
        <v>0.08</v>
      </c>
      <c r="J728" s="35">
        <v>0.05</v>
      </c>
      <c r="K728" s="35">
        <v>0.06</v>
      </c>
      <c r="L728" s="35">
        <v>7.0000000000000007E-2</v>
      </c>
      <c r="M728" s="39">
        <v>0.05</v>
      </c>
      <c r="N728" s="35">
        <v>7.0000000000000007E-2</v>
      </c>
      <c r="O728" s="39">
        <v>0.11</v>
      </c>
      <c r="P728" s="35">
        <v>0.06</v>
      </c>
      <c r="Q728" s="35">
        <v>0.04</v>
      </c>
      <c r="R728" s="35">
        <v>0.04</v>
      </c>
      <c r="S728" s="35">
        <v>0.08</v>
      </c>
      <c r="T728" s="35">
        <v>0.04</v>
      </c>
      <c r="U728" s="39">
        <v>0.05</v>
      </c>
      <c r="V728" s="35">
        <v>0.05</v>
      </c>
      <c r="W728" s="39">
        <v>0.04</v>
      </c>
      <c r="X728" s="35">
        <v>0.12</v>
      </c>
      <c r="Y728" s="35">
        <v>0.04</v>
      </c>
      <c r="Z728" s="39">
        <v>0.09</v>
      </c>
      <c r="AA728" s="35">
        <v>0.04</v>
      </c>
      <c r="AB728" s="35">
        <v>0.06</v>
      </c>
      <c r="AC728" s="35">
        <v>0.02</v>
      </c>
      <c r="AD728" s="39">
        <v>0.08</v>
      </c>
      <c r="AE728" s="35">
        <v>0.06</v>
      </c>
      <c r="AF728" s="35">
        <v>0.05</v>
      </c>
      <c r="AG728" s="35">
        <v>0.06</v>
      </c>
      <c r="AH728" s="39">
        <v>7.0000000000000007E-2</v>
      </c>
      <c r="AI728" s="35">
        <v>7.0000000000000007E-2</v>
      </c>
      <c r="AJ728" s="35">
        <v>0.06</v>
      </c>
      <c r="AK728" s="39">
        <v>0.08</v>
      </c>
      <c r="AL728" s="35">
        <v>0.06</v>
      </c>
      <c r="AM728" s="35">
        <v>0.06</v>
      </c>
      <c r="AN728" s="35">
        <v>0.06</v>
      </c>
      <c r="AO728" s="39">
        <v>0.04</v>
      </c>
      <c r="AP728" s="35">
        <v>0.05</v>
      </c>
      <c r="AQ728" s="35">
        <v>0.08</v>
      </c>
      <c r="AR728" s="39">
        <v>7.0000000000000007E-2</v>
      </c>
      <c r="AS728" s="35">
        <v>0.02</v>
      </c>
      <c r="AT728" s="35">
        <v>0.05</v>
      </c>
      <c r="AU728" s="35">
        <v>0.08</v>
      </c>
      <c r="AV728" s="35">
        <v>0.02</v>
      </c>
      <c r="AW728" s="39">
        <v>7.0000000000000007E-2</v>
      </c>
      <c r="AX728" s="35">
        <v>0.04</v>
      </c>
      <c r="AY728" s="39">
        <v>0.05</v>
      </c>
      <c r="AZ728" s="35" t="s">
        <v>152</v>
      </c>
      <c r="BA728" s="39">
        <v>0.04</v>
      </c>
      <c r="BB728" s="35">
        <v>0.06</v>
      </c>
      <c r="BC728" s="35">
        <v>0.03</v>
      </c>
      <c r="BD728" s="39">
        <v>0.05</v>
      </c>
      <c r="BE728" s="35">
        <v>0.06</v>
      </c>
      <c r="BF728" s="38">
        <v>0.04</v>
      </c>
    </row>
    <row r="730" spans="1:58" ht="24.95" customHeight="1">
      <c r="A730" s="1"/>
      <c r="B730" s="1" t="s">
        <v>66</v>
      </c>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row>
    <row r="731" spans="1:58" ht="24.9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row>
    <row r="732" spans="1:58" ht="24.95" customHeight="1">
      <c r="A732" s="2" t="s">
        <v>75</v>
      </c>
      <c r="B732" s="3"/>
      <c r="C732" s="69" t="s">
        <v>74</v>
      </c>
      <c r="D732" s="66" t="s">
        <v>76</v>
      </c>
      <c r="E732" s="68"/>
      <c r="F732" s="67"/>
      <c r="G732" s="66" t="s">
        <v>77</v>
      </c>
      <c r="H732" s="67"/>
      <c r="I732" s="66" t="s">
        <v>78</v>
      </c>
      <c r="J732" s="68"/>
      <c r="K732" s="68"/>
      <c r="L732" s="67"/>
      <c r="M732" s="66" t="s">
        <v>79</v>
      </c>
      <c r="N732" s="67"/>
      <c r="O732" s="66" t="s">
        <v>80</v>
      </c>
      <c r="P732" s="68"/>
      <c r="Q732" s="68"/>
      <c r="R732" s="68"/>
      <c r="S732" s="68"/>
      <c r="T732" s="67"/>
      <c r="U732" s="66" t="s">
        <v>81</v>
      </c>
      <c r="V732" s="67"/>
      <c r="W732" s="66" t="s">
        <v>82</v>
      </c>
      <c r="X732" s="68"/>
      <c r="Y732" s="67"/>
      <c r="Z732" s="66" t="s">
        <v>83</v>
      </c>
      <c r="AA732" s="68"/>
      <c r="AB732" s="68"/>
      <c r="AC732" s="67"/>
      <c r="AD732" s="66" t="s">
        <v>84</v>
      </c>
      <c r="AE732" s="68"/>
      <c r="AF732" s="68"/>
      <c r="AG732" s="67"/>
      <c r="AH732" s="66" t="s">
        <v>85</v>
      </c>
      <c r="AI732" s="68"/>
      <c r="AJ732" s="67"/>
      <c r="AK732" s="66" t="s">
        <v>86</v>
      </c>
      <c r="AL732" s="68"/>
      <c r="AM732" s="68"/>
      <c r="AN732" s="67"/>
      <c r="AO732" s="66" t="s">
        <v>87</v>
      </c>
      <c r="AP732" s="68"/>
      <c r="AQ732" s="67"/>
      <c r="AR732" s="66" t="s">
        <v>88</v>
      </c>
      <c r="AS732" s="68"/>
      <c r="AT732" s="68"/>
      <c r="AU732" s="67"/>
      <c r="AV732" s="65" t="s">
        <v>89</v>
      </c>
      <c r="AW732" s="66" t="s">
        <v>90</v>
      </c>
      <c r="AX732" s="67"/>
      <c r="AY732" s="66" t="s">
        <v>91</v>
      </c>
      <c r="AZ732" s="67"/>
      <c r="BA732" s="66" t="s">
        <v>92</v>
      </c>
      <c r="BB732" s="68"/>
      <c r="BC732" s="67"/>
      <c r="BD732" s="66" t="s">
        <v>93</v>
      </c>
      <c r="BE732" s="68"/>
      <c r="BF732" s="67"/>
    </row>
    <row r="733" spans="1:58" ht="24.95" customHeight="1">
      <c r="A733" s="5"/>
      <c r="B733" s="4"/>
      <c r="C733" s="11" t="s">
        <v>94</v>
      </c>
      <c r="D733" s="11" t="s">
        <v>95</v>
      </c>
      <c r="E733" s="10" t="s">
        <v>96</v>
      </c>
      <c r="F733" s="10" t="s">
        <v>97</v>
      </c>
      <c r="G733" s="11" t="s">
        <v>98</v>
      </c>
      <c r="H733" s="10" t="s">
        <v>99</v>
      </c>
      <c r="I733" s="11" t="s">
        <v>100</v>
      </c>
      <c r="J733" s="10" t="s">
        <v>101</v>
      </c>
      <c r="K733" s="10" t="s">
        <v>102</v>
      </c>
      <c r="L733" s="10" t="s">
        <v>103</v>
      </c>
      <c r="M733" s="11" t="s">
        <v>104</v>
      </c>
      <c r="N733" s="10" t="s">
        <v>105</v>
      </c>
      <c r="O733" s="11" t="s">
        <v>106</v>
      </c>
      <c r="P733" s="10" t="s">
        <v>107</v>
      </c>
      <c r="Q733" s="10" t="s">
        <v>108</v>
      </c>
      <c r="R733" s="10" t="s">
        <v>109</v>
      </c>
      <c r="S733" s="10" t="s">
        <v>110</v>
      </c>
      <c r="T733" s="10" t="s">
        <v>111</v>
      </c>
      <c r="U733" s="11" t="s">
        <v>112</v>
      </c>
      <c r="V733" s="10" t="s">
        <v>113</v>
      </c>
      <c r="W733" s="11" t="s">
        <v>114</v>
      </c>
      <c r="X733" s="10" t="s">
        <v>115</v>
      </c>
      <c r="Y733" s="10" t="s">
        <v>116</v>
      </c>
      <c r="Z733" s="11" t="s">
        <v>117</v>
      </c>
      <c r="AA733" s="10" t="s">
        <v>118</v>
      </c>
      <c r="AB733" s="10" t="s">
        <v>119</v>
      </c>
      <c r="AC733" s="10" t="s">
        <v>120</v>
      </c>
      <c r="AD733" s="11" t="s">
        <v>121</v>
      </c>
      <c r="AE733" s="10" t="s">
        <v>122</v>
      </c>
      <c r="AF733" s="10" t="s">
        <v>123</v>
      </c>
      <c r="AG733" s="10" t="s">
        <v>124</v>
      </c>
      <c r="AH733" s="11" t="s">
        <v>125</v>
      </c>
      <c r="AI733" s="10" t="s">
        <v>126</v>
      </c>
      <c r="AJ733" s="10" t="s">
        <v>127</v>
      </c>
      <c r="AK733" s="11" t="s">
        <v>128</v>
      </c>
      <c r="AL733" s="10" t="s">
        <v>129</v>
      </c>
      <c r="AM733" s="10" t="s">
        <v>130</v>
      </c>
      <c r="AN733" s="10" t="s">
        <v>131</v>
      </c>
      <c r="AO733" s="11" t="s">
        <v>132</v>
      </c>
      <c r="AP733" s="10" t="s">
        <v>133</v>
      </c>
      <c r="AQ733" s="10" t="s">
        <v>134</v>
      </c>
      <c r="AR733" s="11" t="s">
        <v>135</v>
      </c>
      <c r="AS733" s="10" t="s">
        <v>136</v>
      </c>
      <c r="AT733" s="10" t="s">
        <v>137</v>
      </c>
      <c r="AU733" s="10" t="s">
        <v>138</v>
      </c>
      <c r="AV733" s="10" t="s">
        <v>139</v>
      </c>
      <c r="AW733" s="11" t="s">
        <v>140</v>
      </c>
      <c r="AX733" s="10" t="s">
        <v>141</v>
      </c>
      <c r="AY733" s="11" t="s">
        <v>142</v>
      </c>
      <c r="AZ733" s="10" t="s">
        <v>143</v>
      </c>
      <c r="BA733" s="11" t="s">
        <v>144</v>
      </c>
      <c r="BB733" s="10" t="s">
        <v>145</v>
      </c>
      <c r="BC733" s="10" t="s">
        <v>146</v>
      </c>
      <c r="BD733" s="11" t="s">
        <v>147</v>
      </c>
      <c r="BE733" s="10" t="s">
        <v>148</v>
      </c>
      <c r="BF733" s="12" t="s">
        <v>149</v>
      </c>
    </row>
    <row r="734" spans="1:58" ht="24.95" customHeight="1">
      <c r="A734" s="7" t="s">
        <v>66</v>
      </c>
      <c r="B734" s="15" t="s">
        <v>150</v>
      </c>
      <c r="C734" s="17">
        <v>602</v>
      </c>
      <c r="D734" s="17">
        <v>217</v>
      </c>
      <c r="E734" s="16">
        <v>131</v>
      </c>
      <c r="F734" s="16">
        <v>229</v>
      </c>
      <c r="G734" s="17">
        <v>271</v>
      </c>
      <c r="H734" s="16">
        <v>326</v>
      </c>
      <c r="I734" s="17">
        <v>119</v>
      </c>
      <c r="J734" s="16">
        <v>158</v>
      </c>
      <c r="K734" s="16">
        <v>157</v>
      </c>
      <c r="L734" s="16">
        <v>168</v>
      </c>
      <c r="M734" s="17">
        <v>361</v>
      </c>
      <c r="N734" s="16">
        <v>186</v>
      </c>
      <c r="O734" s="17">
        <v>163</v>
      </c>
      <c r="P734" s="16">
        <v>187</v>
      </c>
      <c r="Q734" s="16">
        <v>150</v>
      </c>
      <c r="R734" s="16">
        <v>99</v>
      </c>
      <c r="S734" s="16">
        <v>349</v>
      </c>
      <c r="T734" s="16">
        <v>250</v>
      </c>
      <c r="U734" s="17">
        <v>258</v>
      </c>
      <c r="V734" s="16">
        <v>265</v>
      </c>
      <c r="W734" s="17">
        <v>151</v>
      </c>
      <c r="X734" s="16">
        <v>183</v>
      </c>
      <c r="Y734" s="16">
        <v>268</v>
      </c>
      <c r="Z734" s="17">
        <v>286</v>
      </c>
      <c r="AA734" s="16">
        <v>102</v>
      </c>
      <c r="AB734" s="16">
        <v>125</v>
      </c>
      <c r="AC734" s="16">
        <v>90</v>
      </c>
      <c r="AD734" s="17">
        <v>239</v>
      </c>
      <c r="AE734" s="16">
        <v>160</v>
      </c>
      <c r="AF734" s="16">
        <v>194</v>
      </c>
      <c r="AG734" s="16">
        <v>353</v>
      </c>
      <c r="AH734" s="17">
        <v>171</v>
      </c>
      <c r="AI734" s="16">
        <v>161</v>
      </c>
      <c r="AJ734" s="16">
        <v>256</v>
      </c>
      <c r="AK734" s="17">
        <v>423</v>
      </c>
      <c r="AL734" s="16">
        <v>177</v>
      </c>
      <c r="AM734" s="16">
        <v>235</v>
      </c>
      <c r="AN734" s="16">
        <v>385</v>
      </c>
      <c r="AO734" s="17">
        <v>102</v>
      </c>
      <c r="AP734" s="16">
        <v>190</v>
      </c>
      <c r="AQ734" s="16">
        <v>258</v>
      </c>
      <c r="AR734" s="17">
        <v>253</v>
      </c>
      <c r="AS734" s="16">
        <v>126</v>
      </c>
      <c r="AT734" s="16">
        <v>379</v>
      </c>
      <c r="AU734" s="16">
        <v>179</v>
      </c>
      <c r="AV734" s="16">
        <v>270</v>
      </c>
      <c r="AW734" s="17">
        <v>220</v>
      </c>
      <c r="AX734" s="16">
        <v>316</v>
      </c>
      <c r="AY734" s="17">
        <v>495</v>
      </c>
      <c r="AZ734" s="16">
        <v>177</v>
      </c>
      <c r="BA734" s="17">
        <v>144</v>
      </c>
      <c r="BB734" s="16">
        <v>451</v>
      </c>
      <c r="BC734" s="16">
        <v>48</v>
      </c>
      <c r="BD734" s="17">
        <v>138</v>
      </c>
      <c r="BE734" s="16">
        <v>211</v>
      </c>
      <c r="BF734" s="18">
        <v>235</v>
      </c>
    </row>
    <row r="735" spans="1:58" ht="24.95" customHeight="1">
      <c r="A735" s="6"/>
      <c r="B735" s="15"/>
      <c r="C735" s="23"/>
      <c r="D735" s="23"/>
      <c r="E735" s="22"/>
      <c r="F735" s="22"/>
      <c r="G735" s="23"/>
      <c r="H735" s="22"/>
      <c r="I735" s="23"/>
      <c r="J735" s="22"/>
      <c r="K735" s="22"/>
      <c r="L735" s="22"/>
      <c r="M735" s="23"/>
      <c r="N735" s="22"/>
      <c r="O735" s="23"/>
      <c r="P735" s="22"/>
      <c r="Q735" s="22"/>
      <c r="R735" s="22"/>
      <c r="S735" s="22"/>
      <c r="T735" s="22"/>
      <c r="U735" s="23"/>
      <c r="V735" s="22"/>
      <c r="W735" s="23"/>
      <c r="X735" s="22"/>
      <c r="Y735" s="22"/>
      <c r="Z735" s="23"/>
      <c r="AA735" s="22"/>
      <c r="AB735" s="22"/>
      <c r="AC735" s="22"/>
      <c r="AD735" s="23"/>
      <c r="AE735" s="22"/>
      <c r="AF735" s="22"/>
      <c r="AG735" s="22"/>
      <c r="AH735" s="23"/>
      <c r="AI735" s="22"/>
      <c r="AJ735" s="22"/>
      <c r="AK735" s="23"/>
      <c r="AL735" s="22"/>
      <c r="AM735" s="22"/>
      <c r="AN735" s="22"/>
      <c r="AO735" s="23"/>
      <c r="AP735" s="22"/>
      <c r="AQ735" s="22"/>
      <c r="AR735" s="23"/>
      <c r="AS735" s="22"/>
      <c r="AT735" s="22"/>
      <c r="AU735" s="22"/>
      <c r="AV735" s="22"/>
      <c r="AW735" s="23"/>
      <c r="AX735" s="22"/>
      <c r="AY735" s="23"/>
      <c r="AZ735" s="22"/>
      <c r="BA735" s="23"/>
      <c r="BB735" s="22"/>
      <c r="BC735" s="22"/>
      <c r="BD735" s="23"/>
      <c r="BE735" s="22"/>
      <c r="BF735" s="25"/>
    </row>
    <row r="736" spans="1:58" ht="24.95" customHeight="1">
      <c r="A736" s="6"/>
      <c r="B736" s="15" t="s">
        <v>298</v>
      </c>
      <c r="C736" s="49">
        <v>0.63</v>
      </c>
      <c r="D736" s="49">
        <v>0.66</v>
      </c>
      <c r="E736" s="50">
        <v>0.63</v>
      </c>
      <c r="F736" s="50">
        <v>0.63</v>
      </c>
      <c r="G736" s="49">
        <v>0.65</v>
      </c>
      <c r="H736" s="50">
        <v>0.62</v>
      </c>
      <c r="I736" s="49">
        <v>0.65</v>
      </c>
      <c r="J736" s="50">
        <v>0.67</v>
      </c>
      <c r="K736" s="50">
        <v>0.67</v>
      </c>
      <c r="L736" s="50">
        <v>0.55000000000000004</v>
      </c>
      <c r="M736" s="49">
        <v>0.62</v>
      </c>
      <c r="N736" s="50">
        <v>0.62</v>
      </c>
      <c r="O736" s="49">
        <v>0.61</v>
      </c>
      <c r="P736" s="50">
        <v>0.63</v>
      </c>
      <c r="Q736" s="50">
        <v>0.6</v>
      </c>
      <c r="R736" s="50">
        <v>0.74</v>
      </c>
      <c r="S736" s="50">
        <v>0.62</v>
      </c>
      <c r="T736" s="50">
        <v>0.66</v>
      </c>
      <c r="U736" s="49">
        <v>0.65</v>
      </c>
      <c r="V736" s="50">
        <v>0.6</v>
      </c>
      <c r="W736" s="49">
        <v>0.7</v>
      </c>
      <c r="X736" s="50">
        <v>0.6</v>
      </c>
      <c r="Y736" s="50">
        <v>0.61</v>
      </c>
      <c r="Z736" s="49">
        <v>0.64</v>
      </c>
      <c r="AA736" s="50">
        <v>0.76</v>
      </c>
      <c r="AB736" s="50">
        <v>0.53</v>
      </c>
      <c r="AC736" s="50">
        <v>0.61</v>
      </c>
      <c r="AD736" s="49">
        <v>0.6</v>
      </c>
      <c r="AE736" s="50">
        <v>0.68</v>
      </c>
      <c r="AF736" s="50">
        <v>0.64</v>
      </c>
      <c r="AG736" s="50">
        <v>0.66</v>
      </c>
      <c r="AH736" s="49">
        <v>0.63</v>
      </c>
      <c r="AI736" s="50">
        <v>0.61</v>
      </c>
      <c r="AJ736" s="50">
        <v>0.64</v>
      </c>
      <c r="AK736" s="49">
        <v>0.66</v>
      </c>
      <c r="AL736" s="50">
        <v>0.67</v>
      </c>
      <c r="AM736" s="50">
        <v>0.65</v>
      </c>
      <c r="AN736" s="50">
        <v>0.66</v>
      </c>
      <c r="AO736" s="49">
        <v>0.56999999999999995</v>
      </c>
      <c r="AP736" s="50">
        <v>0.67</v>
      </c>
      <c r="AQ736" s="50">
        <v>0.66</v>
      </c>
      <c r="AR736" s="49">
        <v>0.64</v>
      </c>
      <c r="AS736" s="50">
        <v>0.7</v>
      </c>
      <c r="AT736" s="50">
        <v>0.66</v>
      </c>
      <c r="AU736" s="50">
        <v>0.59</v>
      </c>
      <c r="AV736" s="50">
        <v>0.67</v>
      </c>
      <c r="AW736" s="49">
        <v>0.61</v>
      </c>
      <c r="AX736" s="50">
        <v>0.66</v>
      </c>
      <c r="AY736" s="49">
        <v>0.71</v>
      </c>
      <c r="AZ736" s="50">
        <v>1</v>
      </c>
      <c r="BA736" s="49">
        <v>0.72</v>
      </c>
      <c r="BB736" s="50">
        <v>0.61</v>
      </c>
      <c r="BC736" s="50">
        <v>0.77</v>
      </c>
      <c r="BD736" s="49">
        <v>0.59</v>
      </c>
      <c r="BE736" s="50">
        <v>0.63</v>
      </c>
      <c r="BF736" s="51">
        <v>0.69</v>
      </c>
    </row>
    <row r="737" spans="1:58" ht="24.95" customHeight="1">
      <c r="A737" s="6"/>
      <c r="B737" s="15" t="s">
        <v>299</v>
      </c>
      <c r="C737" s="49">
        <v>0.31</v>
      </c>
      <c r="D737" s="49">
        <v>0.27</v>
      </c>
      <c r="E737" s="50">
        <v>0.31</v>
      </c>
      <c r="F737" s="50">
        <v>0.33</v>
      </c>
      <c r="G737" s="49">
        <v>0.32</v>
      </c>
      <c r="H737" s="50">
        <v>0.28999999999999998</v>
      </c>
      <c r="I737" s="49">
        <v>0.31</v>
      </c>
      <c r="J737" s="50">
        <v>0.25</v>
      </c>
      <c r="K737" s="50">
        <v>0.28999999999999998</v>
      </c>
      <c r="L737" s="50">
        <v>0.38</v>
      </c>
      <c r="M737" s="49">
        <v>0.32</v>
      </c>
      <c r="N737" s="50">
        <v>0.3</v>
      </c>
      <c r="O737" s="49">
        <v>0.28999999999999998</v>
      </c>
      <c r="P737" s="50">
        <v>0.31</v>
      </c>
      <c r="Q737" s="50">
        <v>0.37</v>
      </c>
      <c r="R737" s="50">
        <v>0.24</v>
      </c>
      <c r="S737" s="50">
        <v>0.3</v>
      </c>
      <c r="T737" s="50">
        <v>0.32</v>
      </c>
      <c r="U737" s="49">
        <v>0.28999999999999998</v>
      </c>
      <c r="V737" s="50">
        <v>0.35</v>
      </c>
      <c r="W737" s="49">
        <v>0.27</v>
      </c>
      <c r="X737" s="50">
        <v>0.28999999999999998</v>
      </c>
      <c r="Y737" s="50">
        <v>0.34</v>
      </c>
      <c r="Z737" s="49">
        <v>0.28000000000000003</v>
      </c>
      <c r="AA737" s="50">
        <v>0.23</v>
      </c>
      <c r="AB737" s="50">
        <v>0.39</v>
      </c>
      <c r="AC737" s="50">
        <v>0.38</v>
      </c>
      <c r="AD737" s="49">
        <v>0.34</v>
      </c>
      <c r="AE737" s="50">
        <v>0.3</v>
      </c>
      <c r="AF737" s="50">
        <v>0.28000000000000003</v>
      </c>
      <c r="AG737" s="50">
        <v>0.28999999999999998</v>
      </c>
      <c r="AH737" s="49">
        <v>0.33</v>
      </c>
      <c r="AI737" s="50">
        <v>0.35</v>
      </c>
      <c r="AJ737" s="50">
        <v>0.28000000000000003</v>
      </c>
      <c r="AK737" s="49">
        <v>0.28000000000000003</v>
      </c>
      <c r="AL737" s="50">
        <v>0.26</v>
      </c>
      <c r="AM737" s="50">
        <v>0.32</v>
      </c>
      <c r="AN737" s="50">
        <v>0.28999999999999998</v>
      </c>
      <c r="AO737" s="49">
        <v>0.39</v>
      </c>
      <c r="AP737" s="50">
        <v>0.28000000000000003</v>
      </c>
      <c r="AQ737" s="50">
        <v>0.28999999999999998</v>
      </c>
      <c r="AR737" s="49">
        <v>0.28000000000000003</v>
      </c>
      <c r="AS737" s="50">
        <v>0.28000000000000003</v>
      </c>
      <c r="AT737" s="50">
        <v>0.28000000000000003</v>
      </c>
      <c r="AU737" s="50">
        <v>0.34</v>
      </c>
      <c r="AV737" s="50">
        <v>0.28999999999999998</v>
      </c>
      <c r="AW737" s="49">
        <v>0.35</v>
      </c>
      <c r="AX737" s="50">
        <v>0.28000000000000003</v>
      </c>
      <c r="AY737" s="49">
        <v>0.25</v>
      </c>
      <c r="AZ737" s="22" t="s">
        <v>152</v>
      </c>
      <c r="BA737" s="49">
        <v>0.24</v>
      </c>
      <c r="BB737" s="50">
        <v>0.33</v>
      </c>
      <c r="BC737" s="50">
        <v>0.2</v>
      </c>
      <c r="BD737" s="49">
        <v>0.36</v>
      </c>
      <c r="BE737" s="50">
        <v>0.32</v>
      </c>
      <c r="BF737" s="51">
        <v>0.26</v>
      </c>
    </row>
    <row r="738" spans="1:58" ht="24.95" customHeight="1">
      <c r="A738" s="6"/>
      <c r="B738" s="15" t="s">
        <v>300</v>
      </c>
      <c r="C738" s="49">
        <v>0.32</v>
      </c>
      <c r="D738" s="49">
        <v>0.39</v>
      </c>
      <c r="E738" s="50">
        <v>0.32</v>
      </c>
      <c r="F738" s="50">
        <v>0.3</v>
      </c>
      <c r="G738" s="49">
        <v>0.33</v>
      </c>
      <c r="H738" s="50">
        <v>0.32</v>
      </c>
      <c r="I738" s="49">
        <v>0.34</v>
      </c>
      <c r="J738" s="50">
        <v>0.42</v>
      </c>
      <c r="K738" s="50">
        <v>0.38</v>
      </c>
      <c r="L738" s="50">
        <v>0.17</v>
      </c>
      <c r="M738" s="49">
        <v>0.3</v>
      </c>
      <c r="N738" s="50">
        <v>0.32</v>
      </c>
      <c r="O738" s="49">
        <v>0.33</v>
      </c>
      <c r="P738" s="50">
        <v>0.32</v>
      </c>
      <c r="Q738" s="50">
        <v>0.23</v>
      </c>
      <c r="R738" s="50">
        <v>0.5</v>
      </c>
      <c r="S738" s="50">
        <v>0.32</v>
      </c>
      <c r="T738" s="50">
        <v>0.34</v>
      </c>
      <c r="U738" s="49">
        <v>0.36</v>
      </c>
      <c r="V738" s="50">
        <v>0.25</v>
      </c>
      <c r="W738" s="49">
        <v>0.43</v>
      </c>
      <c r="X738" s="50">
        <v>0.32</v>
      </c>
      <c r="Y738" s="50">
        <v>0.27</v>
      </c>
      <c r="Z738" s="49">
        <v>0.37</v>
      </c>
      <c r="AA738" s="50">
        <v>0.52</v>
      </c>
      <c r="AB738" s="50">
        <v>0.14000000000000001</v>
      </c>
      <c r="AC738" s="50">
        <v>0.23</v>
      </c>
      <c r="AD738" s="49">
        <v>0.26</v>
      </c>
      <c r="AE738" s="50">
        <v>0.38</v>
      </c>
      <c r="AF738" s="50">
        <v>0.37</v>
      </c>
      <c r="AG738" s="50">
        <v>0.37</v>
      </c>
      <c r="AH738" s="49">
        <v>0.3</v>
      </c>
      <c r="AI738" s="50">
        <v>0.26</v>
      </c>
      <c r="AJ738" s="50">
        <v>0.37</v>
      </c>
      <c r="AK738" s="49">
        <v>0.38</v>
      </c>
      <c r="AL738" s="50">
        <v>0.41</v>
      </c>
      <c r="AM738" s="50">
        <v>0.33</v>
      </c>
      <c r="AN738" s="50">
        <v>0.37</v>
      </c>
      <c r="AO738" s="49">
        <v>0.18</v>
      </c>
      <c r="AP738" s="50">
        <v>0.39</v>
      </c>
      <c r="AQ738" s="50">
        <v>0.36</v>
      </c>
      <c r="AR738" s="49">
        <v>0.37</v>
      </c>
      <c r="AS738" s="50">
        <v>0.42</v>
      </c>
      <c r="AT738" s="50">
        <v>0.38</v>
      </c>
      <c r="AU738" s="50">
        <v>0.25</v>
      </c>
      <c r="AV738" s="50">
        <v>0.38</v>
      </c>
      <c r="AW738" s="49">
        <v>0.26</v>
      </c>
      <c r="AX738" s="50">
        <v>0.37</v>
      </c>
      <c r="AY738" s="49">
        <v>0.46</v>
      </c>
      <c r="AZ738" s="50">
        <v>1</v>
      </c>
      <c r="BA738" s="49">
        <v>0.48</v>
      </c>
      <c r="BB738" s="50">
        <v>0.28000000000000003</v>
      </c>
      <c r="BC738" s="50">
        <v>0.56999999999999995</v>
      </c>
      <c r="BD738" s="49">
        <v>0.23</v>
      </c>
      <c r="BE738" s="50">
        <v>0.31</v>
      </c>
      <c r="BF738" s="51">
        <v>0.43</v>
      </c>
    </row>
    <row r="739" spans="1:58" ht="24.95" customHeight="1">
      <c r="A739" s="6"/>
      <c r="B739" s="15" t="s">
        <v>301</v>
      </c>
      <c r="C739" s="32">
        <v>0.38</v>
      </c>
      <c r="D739" s="32">
        <v>0.4</v>
      </c>
      <c r="E739" s="31">
        <v>0.41</v>
      </c>
      <c r="F739" s="31">
        <v>0.36</v>
      </c>
      <c r="G739" s="32">
        <v>0.42</v>
      </c>
      <c r="H739" s="31">
        <v>0.35</v>
      </c>
      <c r="I739" s="32">
        <v>0.4</v>
      </c>
      <c r="J739" s="31">
        <v>0.38</v>
      </c>
      <c r="K739" s="31">
        <v>0.39</v>
      </c>
      <c r="L739" s="31">
        <v>0.36</v>
      </c>
      <c r="M739" s="32">
        <v>0.37</v>
      </c>
      <c r="N739" s="31">
        <v>0.41</v>
      </c>
      <c r="O739" s="32">
        <v>0.35</v>
      </c>
      <c r="P739" s="31">
        <v>0.41</v>
      </c>
      <c r="Q739" s="31">
        <v>0.34</v>
      </c>
      <c r="R739" s="31">
        <v>0.45</v>
      </c>
      <c r="S739" s="31">
        <v>0.38</v>
      </c>
      <c r="T739" s="31">
        <v>0.38</v>
      </c>
      <c r="U739" s="32">
        <v>0.42</v>
      </c>
      <c r="V739" s="31">
        <v>0.34</v>
      </c>
      <c r="W739" s="32">
        <v>0.43</v>
      </c>
      <c r="X739" s="31">
        <v>0.36</v>
      </c>
      <c r="Y739" s="31">
        <v>0.37</v>
      </c>
      <c r="Z739" s="32">
        <v>0.37</v>
      </c>
      <c r="AA739" s="31">
        <v>0.51</v>
      </c>
      <c r="AB739" s="31">
        <v>0.33</v>
      </c>
      <c r="AC739" s="31">
        <v>0.34</v>
      </c>
      <c r="AD739" s="32">
        <v>0.34</v>
      </c>
      <c r="AE739" s="31">
        <v>0.36</v>
      </c>
      <c r="AF739" s="31">
        <v>0.45</v>
      </c>
      <c r="AG739" s="31">
        <v>0.41</v>
      </c>
      <c r="AH739" s="32">
        <v>0.36</v>
      </c>
      <c r="AI739" s="31">
        <v>0.37</v>
      </c>
      <c r="AJ739" s="31">
        <v>0.42</v>
      </c>
      <c r="AK739" s="32">
        <v>0.4</v>
      </c>
      <c r="AL739" s="31">
        <v>0.35</v>
      </c>
      <c r="AM739" s="31">
        <v>0.44</v>
      </c>
      <c r="AN739" s="31">
        <v>0.41</v>
      </c>
      <c r="AO739" s="32">
        <v>0.3</v>
      </c>
      <c r="AP739" s="31">
        <v>0.43</v>
      </c>
      <c r="AQ739" s="31">
        <v>0.38</v>
      </c>
      <c r="AR739" s="32">
        <v>0.43</v>
      </c>
      <c r="AS739" s="31">
        <v>0.39</v>
      </c>
      <c r="AT739" s="31">
        <v>0.42</v>
      </c>
      <c r="AU739" s="31">
        <v>0.31</v>
      </c>
      <c r="AV739" s="31">
        <v>0.41</v>
      </c>
      <c r="AW739" s="32">
        <v>0.38</v>
      </c>
      <c r="AX739" s="31">
        <v>0.39</v>
      </c>
      <c r="AY739" s="32">
        <v>0.47</v>
      </c>
      <c r="AZ739" s="31">
        <v>0.61</v>
      </c>
      <c r="BA739" s="32">
        <v>0.47</v>
      </c>
      <c r="BB739" s="31">
        <v>0.36</v>
      </c>
      <c r="BC739" s="31">
        <v>0.45</v>
      </c>
      <c r="BD739" s="32">
        <v>0.36</v>
      </c>
      <c r="BE739" s="31">
        <v>0.36</v>
      </c>
      <c r="BF739" s="34">
        <v>0.42</v>
      </c>
    </row>
    <row r="740" spans="1:58" ht="24.95" customHeight="1">
      <c r="A740" s="6"/>
      <c r="B740" s="15" t="s">
        <v>302</v>
      </c>
      <c r="C740" s="32">
        <v>0.25</v>
      </c>
      <c r="D740" s="32">
        <v>0.26</v>
      </c>
      <c r="E740" s="31">
        <v>0.21</v>
      </c>
      <c r="F740" s="31">
        <v>0.27</v>
      </c>
      <c r="G740" s="32">
        <v>0.23</v>
      </c>
      <c r="H740" s="31">
        <v>0.27</v>
      </c>
      <c r="I740" s="32">
        <v>0.25</v>
      </c>
      <c r="J740" s="31">
        <v>0.28999999999999998</v>
      </c>
      <c r="K740" s="31">
        <v>0.28000000000000003</v>
      </c>
      <c r="L740" s="31">
        <v>0.19</v>
      </c>
      <c r="M740" s="32">
        <v>0.25</v>
      </c>
      <c r="N740" s="31">
        <v>0.21</v>
      </c>
      <c r="O740" s="32">
        <v>0.26</v>
      </c>
      <c r="P740" s="31">
        <v>0.22</v>
      </c>
      <c r="Q740" s="31">
        <v>0.26</v>
      </c>
      <c r="R740" s="31">
        <v>0.3</v>
      </c>
      <c r="S740" s="31">
        <v>0.24</v>
      </c>
      <c r="T740" s="31">
        <v>0.27</v>
      </c>
      <c r="U740" s="32">
        <v>0.24</v>
      </c>
      <c r="V740" s="31">
        <v>0.26</v>
      </c>
      <c r="W740" s="32">
        <v>0.27</v>
      </c>
      <c r="X740" s="31">
        <v>0.25</v>
      </c>
      <c r="Y740" s="31">
        <v>0.24</v>
      </c>
      <c r="Z740" s="32">
        <v>0.27</v>
      </c>
      <c r="AA740" s="31">
        <v>0.24</v>
      </c>
      <c r="AB740" s="31">
        <v>0.2</v>
      </c>
      <c r="AC740" s="31">
        <v>0.27</v>
      </c>
      <c r="AD740" s="32">
        <v>0.26</v>
      </c>
      <c r="AE740" s="31">
        <v>0.32</v>
      </c>
      <c r="AF740" s="31">
        <v>0.2</v>
      </c>
      <c r="AG740" s="31">
        <v>0.25</v>
      </c>
      <c r="AH740" s="32">
        <v>0.28000000000000003</v>
      </c>
      <c r="AI740" s="31">
        <v>0.24</v>
      </c>
      <c r="AJ740" s="31">
        <v>0.22</v>
      </c>
      <c r="AK740" s="32">
        <v>0.25</v>
      </c>
      <c r="AL740" s="31">
        <v>0.32</v>
      </c>
      <c r="AM740" s="31">
        <v>0.21</v>
      </c>
      <c r="AN740" s="31">
        <v>0.25</v>
      </c>
      <c r="AO740" s="32">
        <v>0.28000000000000003</v>
      </c>
      <c r="AP740" s="31">
        <v>0.24</v>
      </c>
      <c r="AQ740" s="31">
        <v>0.28000000000000003</v>
      </c>
      <c r="AR740" s="32">
        <v>0.21</v>
      </c>
      <c r="AS740" s="31">
        <v>0.31</v>
      </c>
      <c r="AT740" s="31">
        <v>0.24</v>
      </c>
      <c r="AU740" s="31">
        <v>0.28000000000000003</v>
      </c>
      <c r="AV740" s="31">
        <v>0.26</v>
      </c>
      <c r="AW740" s="32">
        <v>0.23</v>
      </c>
      <c r="AX740" s="31">
        <v>0.27</v>
      </c>
      <c r="AY740" s="32">
        <v>0.25</v>
      </c>
      <c r="AZ740" s="31">
        <v>0.39</v>
      </c>
      <c r="BA740" s="32">
        <v>0.25</v>
      </c>
      <c r="BB740" s="31">
        <v>0.26</v>
      </c>
      <c r="BC740" s="31">
        <v>0.31</v>
      </c>
      <c r="BD740" s="32">
        <v>0.23</v>
      </c>
      <c r="BE740" s="31">
        <v>0.27</v>
      </c>
      <c r="BF740" s="34">
        <v>0.27</v>
      </c>
    </row>
    <row r="741" spans="1:58" ht="24.95" customHeight="1">
      <c r="A741" s="6"/>
      <c r="B741" s="15" t="s">
        <v>303</v>
      </c>
      <c r="C741" s="32">
        <v>0.11</v>
      </c>
      <c r="D741" s="32">
        <v>0.09</v>
      </c>
      <c r="E741" s="31">
        <v>0.11</v>
      </c>
      <c r="F741" s="31">
        <v>0.1</v>
      </c>
      <c r="G741" s="32">
        <v>0.11</v>
      </c>
      <c r="H741" s="31">
        <v>0.1</v>
      </c>
      <c r="I741" s="32">
        <v>0.16</v>
      </c>
      <c r="J741" s="31">
        <v>0.06</v>
      </c>
      <c r="K741" s="31">
        <v>0.1</v>
      </c>
      <c r="L741" s="31">
        <v>0.12</v>
      </c>
      <c r="M741" s="32">
        <v>0.11</v>
      </c>
      <c r="N741" s="31">
        <v>0.1</v>
      </c>
      <c r="O741" s="32">
        <v>0.09</v>
      </c>
      <c r="P741" s="31">
        <v>0.09</v>
      </c>
      <c r="Q741" s="31">
        <v>0.15</v>
      </c>
      <c r="R741" s="31">
        <v>0.11</v>
      </c>
      <c r="S741" s="31">
        <v>0.09</v>
      </c>
      <c r="T741" s="31">
        <v>0.13</v>
      </c>
      <c r="U741" s="32">
        <v>0.11</v>
      </c>
      <c r="V741" s="31">
        <v>0.1</v>
      </c>
      <c r="W741" s="32">
        <v>0.14000000000000001</v>
      </c>
      <c r="X741" s="31">
        <v>0.09</v>
      </c>
      <c r="Y741" s="31">
        <v>0.1</v>
      </c>
      <c r="Z741" s="32">
        <v>0.1</v>
      </c>
      <c r="AA741" s="31">
        <v>0.09</v>
      </c>
      <c r="AB741" s="31">
        <v>0.12</v>
      </c>
      <c r="AC741" s="31">
        <v>0.13</v>
      </c>
      <c r="AD741" s="32">
        <v>0.13</v>
      </c>
      <c r="AE741" s="31">
        <v>0.1</v>
      </c>
      <c r="AF741" s="31">
        <v>0.08</v>
      </c>
      <c r="AG741" s="31">
        <v>0.09</v>
      </c>
      <c r="AH741" s="32">
        <v>0.13</v>
      </c>
      <c r="AI741" s="31">
        <v>0.14000000000000001</v>
      </c>
      <c r="AJ741" s="31">
        <v>7.0000000000000007E-2</v>
      </c>
      <c r="AK741" s="32">
        <v>0.09</v>
      </c>
      <c r="AL741" s="31">
        <v>0.1</v>
      </c>
      <c r="AM741" s="31">
        <v>0.1</v>
      </c>
      <c r="AN741" s="31">
        <v>0.09</v>
      </c>
      <c r="AO741" s="32">
        <v>0.18</v>
      </c>
      <c r="AP741" s="31">
        <v>0.12</v>
      </c>
      <c r="AQ741" s="31">
        <v>0.08</v>
      </c>
      <c r="AR741" s="32">
        <v>0.11</v>
      </c>
      <c r="AS741" s="31">
        <v>0.13</v>
      </c>
      <c r="AT741" s="31">
        <v>0.11</v>
      </c>
      <c r="AU741" s="31">
        <v>0.09</v>
      </c>
      <c r="AV741" s="31">
        <v>0.1</v>
      </c>
      <c r="AW741" s="32">
        <v>0.08</v>
      </c>
      <c r="AX741" s="31">
        <v>0.14000000000000001</v>
      </c>
      <c r="AY741" s="32">
        <v>0.08</v>
      </c>
      <c r="AZ741" s="31" t="s">
        <v>152</v>
      </c>
      <c r="BA741" s="32">
        <v>7.0000000000000007E-2</v>
      </c>
      <c r="BB741" s="31">
        <v>0.12</v>
      </c>
      <c r="BC741" s="31">
        <v>0.01</v>
      </c>
      <c r="BD741" s="32">
        <v>0.1</v>
      </c>
      <c r="BE741" s="31">
        <v>0.13</v>
      </c>
      <c r="BF741" s="34">
        <v>0.09</v>
      </c>
    </row>
    <row r="742" spans="1:58" ht="24.95" customHeight="1">
      <c r="A742" s="6"/>
      <c r="B742" s="15" t="s">
        <v>304</v>
      </c>
      <c r="C742" s="32">
        <v>0.2</v>
      </c>
      <c r="D742" s="32">
        <v>0.18</v>
      </c>
      <c r="E742" s="31">
        <v>0.2</v>
      </c>
      <c r="F742" s="31">
        <v>0.23</v>
      </c>
      <c r="G742" s="32">
        <v>0.21</v>
      </c>
      <c r="H742" s="31">
        <v>0.19</v>
      </c>
      <c r="I742" s="32">
        <v>0.16</v>
      </c>
      <c r="J742" s="31">
        <v>0.19</v>
      </c>
      <c r="K742" s="31">
        <v>0.19</v>
      </c>
      <c r="L742" s="31">
        <v>0.26</v>
      </c>
      <c r="M742" s="32">
        <v>0.21</v>
      </c>
      <c r="N742" s="31">
        <v>0.2</v>
      </c>
      <c r="O742" s="32">
        <v>0.2</v>
      </c>
      <c r="P742" s="31">
        <v>0.22</v>
      </c>
      <c r="Q742" s="31">
        <v>0.22</v>
      </c>
      <c r="R742" s="31">
        <v>0.13</v>
      </c>
      <c r="S742" s="31">
        <v>0.21</v>
      </c>
      <c r="T742" s="31">
        <v>0.19</v>
      </c>
      <c r="U742" s="32">
        <v>0.18</v>
      </c>
      <c r="V742" s="31">
        <v>0.25</v>
      </c>
      <c r="W742" s="32">
        <v>0.13</v>
      </c>
      <c r="X742" s="31">
        <v>0.2</v>
      </c>
      <c r="Y742" s="31">
        <v>0.25</v>
      </c>
      <c r="Z742" s="32">
        <v>0.18</v>
      </c>
      <c r="AA742" s="31">
        <v>0.15</v>
      </c>
      <c r="AB742" s="31">
        <v>0.27</v>
      </c>
      <c r="AC742" s="31">
        <v>0.25</v>
      </c>
      <c r="AD742" s="32">
        <v>0.21</v>
      </c>
      <c r="AE742" s="31">
        <v>0.19</v>
      </c>
      <c r="AF742" s="31">
        <v>0.2</v>
      </c>
      <c r="AG742" s="31">
        <v>0.2</v>
      </c>
      <c r="AH742" s="32">
        <v>0.2</v>
      </c>
      <c r="AI742" s="31">
        <v>0.21</v>
      </c>
      <c r="AJ742" s="31">
        <v>0.2</v>
      </c>
      <c r="AK742" s="32">
        <v>0.19</v>
      </c>
      <c r="AL742" s="31">
        <v>0.16</v>
      </c>
      <c r="AM742" s="31">
        <v>0.22</v>
      </c>
      <c r="AN742" s="31">
        <v>0.2</v>
      </c>
      <c r="AO742" s="32">
        <v>0.21</v>
      </c>
      <c r="AP742" s="31">
        <v>0.16</v>
      </c>
      <c r="AQ742" s="31">
        <v>0.21</v>
      </c>
      <c r="AR742" s="32">
        <v>0.17</v>
      </c>
      <c r="AS742" s="31">
        <v>0.16</v>
      </c>
      <c r="AT742" s="31">
        <v>0.16</v>
      </c>
      <c r="AU742" s="31">
        <v>0.26</v>
      </c>
      <c r="AV742" s="31">
        <v>0.19</v>
      </c>
      <c r="AW742" s="32">
        <v>0.27</v>
      </c>
      <c r="AX742" s="31">
        <v>0.15</v>
      </c>
      <c r="AY742" s="32">
        <v>0.17</v>
      </c>
      <c r="AZ742" s="31" t="s">
        <v>152</v>
      </c>
      <c r="BA742" s="32">
        <v>0.17</v>
      </c>
      <c r="BB742" s="31">
        <v>0.22</v>
      </c>
      <c r="BC742" s="31">
        <v>0.19</v>
      </c>
      <c r="BD742" s="32">
        <v>0.26</v>
      </c>
      <c r="BE742" s="31">
        <v>0.19</v>
      </c>
      <c r="BF742" s="34">
        <v>0.17</v>
      </c>
    </row>
    <row r="743" spans="1:58" ht="24.95" customHeight="1">
      <c r="A743" s="8"/>
      <c r="B743" s="15" t="s">
        <v>157</v>
      </c>
      <c r="C743" s="39">
        <v>0.06</v>
      </c>
      <c r="D743" s="39">
        <v>7.0000000000000007E-2</v>
      </c>
      <c r="E743" s="35">
        <v>7.0000000000000007E-2</v>
      </c>
      <c r="F743" s="35">
        <v>0.05</v>
      </c>
      <c r="G743" s="39">
        <v>0.02</v>
      </c>
      <c r="H743" s="35">
        <v>0.09</v>
      </c>
      <c r="I743" s="39">
        <v>0.03</v>
      </c>
      <c r="J743" s="35">
        <v>0.08</v>
      </c>
      <c r="K743" s="35">
        <v>0.04</v>
      </c>
      <c r="L743" s="35">
        <v>7.0000000000000007E-2</v>
      </c>
      <c r="M743" s="39">
        <v>0.06</v>
      </c>
      <c r="N743" s="35">
        <v>7.0000000000000007E-2</v>
      </c>
      <c r="O743" s="39">
        <v>0.1</v>
      </c>
      <c r="P743" s="35">
        <v>0.06</v>
      </c>
      <c r="Q743" s="35">
        <v>0.03</v>
      </c>
      <c r="R743" s="35">
        <v>0.02</v>
      </c>
      <c r="S743" s="35">
        <v>0.08</v>
      </c>
      <c r="T743" s="35">
        <v>0.03</v>
      </c>
      <c r="U743" s="39">
        <v>0.06</v>
      </c>
      <c r="V743" s="35">
        <v>0.05</v>
      </c>
      <c r="W743" s="39">
        <v>0.02</v>
      </c>
      <c r="X743" s="35">
        <v>0.11</v>
      </c>
      <c r="Y743" s="35">
        <v>0.04</v>
      </c>
      <c r="Z743" s="39">
        <v>0.08</v>
      </c>
      <c r="AA743" s="35">
        <v>0.01</v>
      </c>
      <c r="AB743" s="35">
        <v>0.08</v>
      </c>
      <c r="AC743" s="35">
        <v>0.01</v>
      </c>
      <c r="AD743" s="39">
        <v>0.06</v>
      </c>
      <c r="AE743" s="35">
        <v>0.03</v>
      </c>
      <c r="AF743" s="35">
        <v>0.08</v>
      </c>
      <c r="AG743" s="35">
        <v>0.06</v>
      </c>
      <c r="AH743" s="39">
        <v>0.04</v>
      </c>
      <c r="AI743" s="35">
        <v>0.04</v>
      </c>
      <c r="AJ743" s="35">
        <v>0.08</v>
      </c>
      <c r="AK743" s="39">
        <v>7.0000000000000007E-2</v>
      </c>
      <c r="AL743" s="35">
        <v>0.06</v>
      </c>
      <c r="AM743" s="35">
        <v>0.04</v>
      </c>
      <c r="AN743" s="35">
        <v>0.05</v>
      </c>
      <c r="AO743" s="39">
        <v>0.03</v>
      </c>
      <c r="AP743" s="35">
        <v>0.05</v>
      </c>
      <c r="AQ743" s="35">
        <v>0.05</v>
      </c>
      <c r="AR743" s="39">
        <v>0.08</v>
      </c>
      <c r="AS743" s="35">
        <v>0.02</v>
      </c>
      <c r="AT743" s="35">
        <v>0.06</v>
      </c>
      <c r="AU743" s="35">
        <v>0.06</v>
      </c>
      <c r="AV743" s="35">
        <v>0.04</v>
      </c>
      <c r="AW743" s="39">
        <v>0.04</v>
      </c>
      <c r="AX743" s="35">
        <v>0.06</v>
      </c>
      <c r="AY743" s="39">
        <v>0.04</v>
      </c>
      <c r="AZ743" s="35" t="s">
        <v>152</v>
      </c>
      <c r="BA743" s="39">
        <v>0.04</v>
      </c>
      <c r="BB743" s="35">
        <v>0.05</v>
      </c>
      <c r="BC743" s="35">
        <v>0.03</v>
      </c>
      <c r="BD743" s="39">
        <v>0.05</v>
      </c>
      <c r="BE743" s="35">
        <v>0.04</v>
      </c>
      <c r="BF743" s="38">
        <v>0.05</v>
      </c>
    </row>
    <row r="745" spans="1:58" ht="24.95" customHeight="1">
      <c r="A745" s="1"/>
      <c r="B745" s="1" t="s">
        <v>67</v>
      </c>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row>
    <row r="746" spans="1:58" ht="24.9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row>
    <row r="747" spans="1:58" ht="24.95" customHeight="1">
      <c r="A747" s="2" t="s">
        <v>75</v>
      </c>
      <c r="B747" s="3"/>
      <c r="C747" s="69" t="s">
        <v>74</v>
      </c>
      <c r="D747" s="66" t="s">
        <v>76</v>
      </c>
      <c r="E747" s="68"/>
      <c r="F747" s="67"/>
      <c r="G747" s="66" t="s">
        <v>77</v>
      </c>
      <c r="H747" s="67"/>
      <c r="I747" s="66" t="s">
        <v>78</v>
      </c>
      <c r="J747" s="68"/>
      <c r="K747" s="68"/>
      <c r="L747" s="67"/>
      <c r="M747" s="66" t="s">
        <v>79</v>
      </c>
      <c r="N747" s="67"/>
      <c r="O747" s="66" t="s">
        <v>80</v>
      </c>
      <c r="P747" s="68"/>
      <c r="Q747" s="68"/>
      <c r="R747" s="68"/>
      <c r="S747" s="68"/>
      <c r="T747" s="67"/>
      <c r="U747" s="66" t="s">
        <v>81</v>
      </c>
      <c r="V747" s="67"/>
      <c r="W747" s="66" t="s">
        <v>82</v>
      </c>
      <c r="X747" s="68"/>
      <c r="Y747" s="67"/>
      <c r="Z747" s="66" t="s">
        <v>83</v>
      </c>
      <c r="AA747" s="68"/>
      <c r="AB747" s="68"/>
      <c r="AC747" s="67"/>
      <c r="AD747" s="66" t="s">
        <v>84</v>
      </c>
      <c r="AE747" s="68"/>
      <c r="AF747" s="68"/>
      <c r="AG747" s="67"/>
      <c r="AH747" s="66" t="s">
        <v>85</v>
      </c>
      <c r="AI747" s="68"/>
      <c r="AJ747" s="67"/>
      <c r="AK747" s="66" t="s">
        <v>86</v>
      </c>
      <c r="AL747" s="68"/>
      <c r="AM747" s="68"/>
      <c r="AN747" s="67"/>
      <c r="AO747" s="66" t="s">
        <v>87</v>
      </c>
      <c r="AP747" s="68"/>
      <c r="AQ747" s="67"/>
      <c r="AR747" s="66" t="s">
        <v>88</v>
      </c>
      <c r="AS747" s="68"/>
      <c r="AT747" s="68"/>
      <c r="AU747" s="67"/>
      <c r="AV747" s="65" t="s">
        <v>89</v>
      </c>
      <c r="AW747" s="66" t="s">
        <v>90</v>
      </c>
      <c r="AX747" s="67"/>
      <c r="AY747" s="66" t="s">
        <v>91</v>
      </c>
      <c r="AZ747" s="67"/>
      <c r="BA747" s="66" t="s">
        <v>92</v>
      </c>
      <c r="BB747" s="68"/>
      <c r="BC747" s="67"/>
      <c r="BD747" s="66" t="s">
        <v>93</v>
      </c>
      <c r="BE747" s="68"/>
      <c r="BF747" s="67"/>
    </row>
    <row r="748" spans="1:58" ht="24.95" customHeight="1">
      <c r="A748" s="5"/>
      <c r="B748" s="4"/>
      <c r="C748" s="11" t="s">
        <v>94</v>
      </c>
      <c r="D748" s="11" t="s">
        <v>95</v>
      </c>
      <c r="E748" s="10" t="s">
        <v>96</v>
      </c>
      <c r="F748" s="10" t="s">
        <v>97</v>
      </c>
      <c r="G748" s="11" t="s">
        <v>98</v>
      </c>
      <c r="H748" s="10" t="s">
        <v>99</v>
      </c>
      <c r="I748" s="11" t="s">
        <v>100</v>
      </c>
      <c r="J748" s="10" t="s">
        <v>101</v>
      </c>
      <c r="K748" s="10" t="s">
        <v>102</v>
      </c>
      <c r="L748" s="10" t="s">
        <v>103</v>
      </c>
      <c r="M748" s="11" t="s">
        <v>104</v>
      </c>
      <c r="N748" s="10" t="s">
        <v>105</v>
      </c>
      <c r="O748" s="11" t="s">
        <v>106</v>
      </c>
      <c r="P748" s="10" t="s">
        <v>107</v>
      </c>
      <c r="Q748" s="10" t="s">
        <v>108</v>
      </c>
      <c r="R748" s="10" t="s">
        <v>109</v>
      </c>
      <c r="S748" s="10" t="s">
        <v>110</v>
      </c>
      <c r="T748" s="10" t="s">
        <v>111</v>
      </c>
      <c r="U748" s="11" t="s">
        <v>112</v>
      </c>
      <c r="V748" s="10" t="s">
        <v>113</v>
      </c>
      <c r="W748" s="11" t="s">
        <v>114</v>
      </c>
      <c r="X748" s="10" t="s">
        <v>115</v>
      </c>
      <c r="Y748" s="10" t="s">
        <v>116</v>
      </c>
      <c r="Z748" s="11" t="s">
        <v>117</v>
      </c>
      <c r="AA748" s="10" t="s">
        <v>118</v>
      </c>
      <c r="AB748" s="10" t="s">
        <v>119</v>
      </c>
      <c r="AC748" s="10" t="s">
        <v>120</v>
      </c>
      <c r="AD748" s="11" t="s">
        <v>121</v>
      </c>
      <c r="AE748" s="10" t="s">
        <v>122</v>
      </c>
      <c r="AF748" s="10" t="s">
        <v>123</v>
      </c>
      <c r="AG748" s="10" t="s">
        <v>124</v>
      </c>
      <c r="AH748" s="11" t="s">
        <v>125</v>
      </c>
      <c r="AI748" s="10" t="s">
        <v>126</v>
      </c>
      <c r="AJ748" s="10" t="s">
        <v>127</v>
      </c>
      <c r="AK748" s="11" t="s">
        <v>128</v>
      </c>
      <c r="AL748" s="10" t="s">
        <v>129</v>
      </c>
      <c r="AM748" s="10" t="s">
        <v>130</v>
      </c>
      <c r="AN748" s="10" t="s">
        <v>131</v>
      </c>
      <c r="AO748" s="11" t="s">
        <v>132</v>
      </c>
      <c r="AP748" s="10" t="s">
        <v>133</v>
      </c>
      <c r="AQ748" s="10" t="s">
        <v>134</v>
      </c>
      <c r="AR748" s="11" t="s">
        <v>135</v>
      </c>
      <c r="AS748" s="10" t="s">
        <v>136</v>
      </c>
      <c r="AT748" s="10" t="s">
        <v>137</v>
      </c>
      <c r="AU748" s="10" t="s">
        <v>138</v>
      </c>
      <c r="AV748" s="10" t="s">
        <v>139</v>
      </c>
      <c r="AW748" s="11" t="s">
        <v>140</v>
      </c>
      <c r="AX748" s="10" t="s">
        <v>141</v>
      </c>
      <c r="AY748" s="11" t="s">
        <v>142</v>
      </c>
      <c r="AZ748" s="10" t="s">
        <v>143</v>
      </c>
      <c r="BA748" s="11" t="s">
        <v>144</v>
      </c>
      <c r="BB748" s="10" t="s">
        <v>145</v>
      </c>
      <c r="BC748" s="10" t="s">
        <v>146</v>
      </c>
      <c r="BD748" s="11" t="s">
        <v>147</v>
      </c>
      <c r="BE748" s="10" t="s">
        <v>148</v>
      </c>
      <c r="BF748" s="12" t="s">
        <v>149</v>
      </c>
    </row>
    <row r="749" spans="1:58" ht="24.95" customHeight="1">
      <c r="A749" s="7" t="s">
        <v>67</v>
      </c>
      <c r="B749" s="15" t="s">
        <v>150</v>
      </c>
      <c r="C749" s="17">
        <v>602</v>
      </c>
      <c r="D749" s="17">
        <v>217</v>
      </c>
      <c r="E749" s="16">
        <v>131</v>
      </c>
      <c r="F749" s="16">
        <v>229</v>
      </c>
      <c r="G749" s="17">
        <v>271</v>
      </c>
      <c r="H749" s="16">
        <v>326</v>
      </c>
      <c r="I749" s="17">
        <v>119</v>
      </c>
      <c r="J749" s="16">
        <v>158</v>
      </c>
      <c r="K749" s="16">
        <v>157</v>
      </c>
      <c r="L749" s="16">
        <v>168</v>
      </c>
      <c r="M749" s="17">
        <v>361</v>
      </c>
      <c r="N749" s="16">
        <v>186</v>
      </c>
      <c r="O749" s="17">
        <v>163</v>
      </c>
      <c r="P749" s="16">
        <v>187</v>
      </c>
      <c r="Q749" s="16">
        <v>150</v>
      </c>
      <c r="R749" s="16">
        <v>99</v>
      </c>
      <c r="S749" s="16">
        <v>349</v>
      </c>
      <c r="T749" s="16">
        <v>250</v>
      </c>
      <c r="U749" s="17">
        <v>258</v>
      </c>
      <c r="V749" s="16">
        <v>265</v>
      </c>
      <c r="W749" s="17">
        <v>151</v>
      </c>
      <c r="X749" s="16">
        <v>183</v>
      </c>
      <c r="Y749" s="16">
        <v>268</v>
      </c>
      <c r="Z749" s="17">
        <v>286</v>
      </c>
      <c r="AA749" s="16">
        <v>102</v>
      </c>
      <c r="AB749" s="16">
        <v>125</v>
      </c>
      <c r="AC749" s="16">
        <v>90</v>
      </c>
      <c r="AD749" s="17">
        <v>239</v>
      </c>
      <c r="AE749" s="16">
        <v>160</v>
      </c>
      <c r="AF749" s="16">
        <v>194</v>
      </c>
      <c r="AG749" s="16">
        <v>353</v>
      </c>
      <c r="AH749" s="17">
        <v>171</v>
      </c>
      <c r="AI749" s="16">
        <v>161</v>
      </c>
      <c r="AJ749" s="16">
        <v>256</v>
      </c>
      <c r="AK749" s="17">
        <v>423</v>
      </c>
      <c r="AL749" s="16">
        <v>177</v>
      </c>
      <c r="AM749" s="16">
        <v>235</v>
      </c>
      <c r="AN749" s="16">
        <v>385</v>
      </c>
      <c r="AO749" s="17">
        <v>102</v>
      </c>
      <c r="AP749" s="16">
        <v>190</v>
      </c>
      <c r="AQ749" s="16">
        <v>258</v>
      </c>
      <c r="AR749" s="17">
        <v>253</v>
      </c>
      <c r="AS749" s="16">
        <v>126</v>
      </c>
      <c r="AT749" s="16">
        <v>379</v>
      </c>
      <c r="AU749" s="16">
        <v>179</v>
      </c>
      <c r="AV749" s="16">
        <v>270</v>
      </c>
      <c r="AW749" s="17">
        <v>220</v>
      </c>
      <c r="AX749" s="16">
        <v>316</v>
      </c>
      <c r="AY749" s="17">
        <v>495</v>
      </c>
      <c r="AZ749" s="16">
        <v>177</v>
      </c>
      <c r="BA749" s="17">
        <v>144</v>
      </c>
      <c r="BB749" s="16">
        <v>451</v>
      </c>
      <c r="BC749" s="16">
        <v>48</v>
      </c>
      <c r="BD749" s="17">
        <v>138</v>
      </c>
      <c r="BE749" s="16">
        <v>211</v>
      </c>
      <c r="BF749" s="18">
        <v>235</v>
      </c>
    </row>
    <row r="750" spans="1:58" ht="24.95" customHeight="1">
      <c r="A750" s="6"/>
      <c r="B750" s="15"/>
      <c r="C750" s="23"/>
      <c r="D750" s="23"/>
      <c r="E750" s="22"/>
      <c r="F750" s="22"/>
      <c r="G750" s="23"/>
      <c r="H750" s="22"/>
      <c r="I750" s="23"/>
      <c r="J750" s="22"/>
      <c r="K750" s="22"/>
      <c r="L750" s="22"/>
      <c r="M750" s="23"/>
      <c r="N750" s="22"/>
      <c r="O750" s="23"/>
      <c r="P750" s="22"/>
      <c r="Q750" s="22"/>
      <c r="R750" s="22"/>
      <c r="S750" s="22"/>
      <c r="T750" s="22"/>
      <c r="U750" s="23"/>
      <c r="V750" s="22"/>
      <c r="W750" s="23"/>
      <c r="X750" s="22"/>
      <c r="Y750" s="22"/>
      <c r="Z750" s="23"/>
      <c r="AA750" s="22"/>
      <c r="AB750" s="22"/>
      <c r="AC750" s="22"/>
      <c r="AD750" s="23"/>
      <c r="AE750" s="22"/>
      <c r="AF750" s="22"/>
      <c r="AG750" s="22"/>
      <c r="AH750" s="23"/>
      <c r="AI750" s="22"/>
      <c r="AJ750" s="22"/>
      <c r="AK750" s="23"/>
      <c r="AL750" s="22"/>
      <c r="AM750" s="22"/>
      <c r="AN750" s="22"/>
      <c r="AO750" s="23"/>
      <c r="AP750" s="22"/>
      <c r="AQ750" s="22"/>
      <c r="AR750" s="23"/>
      <c r="AS750" s="22"/>
      <c r="AT750" s="22"/>
      <c r="AU750" s="22"/>
      <c r="AV750" s="22"/>
      <c r="AW750" s="23"/>
      <c r="AX750" s="22"/>
      <c r="AY750" s="23"/>
      <c r="AZ750" s="22"/>
      <c r="BA750" s="23"/>
      <c r="BB750" s="22"/>
      <c r="BC750" s="22"/>
      <c r="BD750" s="23"/>
      <c r="BE750" s="22"/>
      <c r="BF750" s="25"/>
    </row>
    <row r="751" spans="1:58" ht="24.95" customHeight="1">
      <c r="A751" s="6"/>
      <c r="B751" s="15" t="s">
        <v>298</v>
      </c>
      <c r="C751" s="49">
        <v>0.61</v>
      </c>
      <c r="D751" s="49">
        <v>0.8</v>
      </c>
      <c r="E751" s="50">
        <v>0.64</v>
      </c>
      <c r="F751" s="50">
        <v>0.4</v>
      </c>
      <c r="G751" s="49">
        <v>0.54</v>
      </c>
      <c r="H751" s="50">
        <v>0.66</v>
      </c>
      <c r="I751" s="49">
        <v>0.74</v>
      </c>
      <c r="J751" s="50">
        <v>0.66</v>
      </c>
      <c r="K751" s="50">
        <v>0.56000000000000005</v>
      </c>
      <c r="L751" s="50">
        <v>0.51</v>
      </c>
      <c r="M751" s="49">
        <v>0.53</v>
      </c>
      <c r="N751" s="50">
        <v>0.77</v>
      </c>
      <c r="O751" s="49">
        <v>0.65</v>
      </c>
      <c r="P751" s="50">
        <v>0.62</v>
      </c>
      <c r="Q751" s="50">
        <v>0.56000000000000005</v>
      </c>
      <c r="R751" s="50">
        <v>0.59</v>
      </c>
      <c r="S751" s="50">
        <v>0.63</v>
      </c>
      <c r="T751" s="50">
        <v>0.56999999999999995</v>
      </c>
      <c r="U751" s="49">
        <v>0.78</v>
      </c>
      <c r="V751" s="50">
        <v>0.41</v>
      </c>
      <c r="W751" s="49">
        <v>0.71</v>
      </c>
      <c r="X751" s="50">
        <v>0.57999999999999996</v>
      </c>
      <c r="Y751" s="50">
        <v>0.56000000000000005</v>
      </c>
      <c r="Z751" s="49">
        <v>0.63</v>
      </c>
      <c r="AA751" s="50">
        <v>0.67</v>
      </c>
      <c r="AB751" s="50">
        <v>0.48</v>
      </c>
      <c r="AC751" s="50">
        <v>0.65</v>
      </c>
      <c r="AD751" s="49">
        <v>0.45</v>
      </c>
      <c r="AE751" s="50">
        <v>0.72</v>
      </c>
      <c r="AF751" s="50">
        <v>0.73</v>
      </c>
      <c r="AG751" s="50">
        <v>0.72</v>
      </c>
      <c r="AH751" s="49">
        <v>0.5</v>
      </c>
      <c r="AI751" s="50">
        <v>0.66</v>
      </c>
      <c r="AJ751" s="50">
        <v>0.65</v>
      </c>
      <c r="AK751" s="49">
        <v>0.69</v>
      </c>
      <c r="AL751" s="50">
        <v>0.64</v>
      </c>
      <c r="AM751" s="50">
        <v>0.72</v>
      </c>
      <c r="AN751" s="50">
        <v>0.69</v>
      </c>
      <c r="AO751" s="49">
        <v>0.53</v>
      </c>
      <c r="AP751" s="50">
        <v>0.78</v>
      </c>
      <c r="AQ751" s="50">
        <v>0.59</v>
      </c>
      <c r="AR751" s="49">
        <v>0.77</v>
      </c>
      <c r="AS751" s="50">
        <v>0.69</v>
      </c>
      <c r="AT751" s="50">
        <v>0.74</v>
      </c>
      <c r="AU751" s="50">
        <v>0.39</v>
      </c>
      <c r="AV751" s="50">
        <v>0.8</v>
      </c>
      <c r="AW751" s="49">
        <v>0.42</v>
      </c>
      <c r="AX751" s="50">
        <v>0.75</v>
      </c>
      <c r="AY751" s="49">
        <v>0.67</v>
      </c>
      <c r="AZ751" s="50">
        <v>1</v>
      </c>
      <c r="BA751" s="49">
        <v>0.6</v>
      </c>
      <c r="BB751" s="50">
        <v>0.61</v>
      </c>
      <c r="BC751" s="50">
        <v>0.64</v>
      </c>
      <c r="BD751" s="49">
        <v>0.52</v>
      </c>
      <c r="BE751" s="50">
        <v>0.56999999999999995</v>
      </c>
      <c r="BF751" s="51">
        <v>0.72</v>
      </c>
    </row>
    <row r="752" spans="1:58" ht="24.95" customHeight="1">
      <c r="A752" s="6"/>
      <c r="B752" s="15" t="s">
        <v>299</v>
      </c>
      <c r="C752" s="49">
        <v>0.33</v>
      </c>
      <c r="D752" s="49">
        <v>0.15</v>
      </c>
      <c r="E752" s="50">
        <v>0.28000000000000003</v>
      </c>
      <c r="F752" s="50">
        <v>0.53</v>
      </c>
      <c r="G752" s="49">
        <v>0.4</v>
      </c>
      <c r="H752" s="50">
        <v>0.27</v>
      </c>
      <c r="I752" s="49">
        <v>0.21</v>
      </c>
      <c r="J752" s="50">
        <v>0.28000000000000003</v>
      </c>
      <c r="K752" s="50">
        <v>0.38</v>
      </c>
      <c r="L752" s="50">
        <v>0.42</v>
      </c>
      <c r="M752" s="49">
        <v>0.39</v>
      </c>
      <c r="N752" s="50">
        <v>0.19</v>
      </c>
      <c r="O752" s="49">
        <v>0.28999999999999998</v>
      </c>
      <c r="P752" s="50">
        <v>0.32</v>
      </c>
      <c r="Q752" s="50">
        <v>0.38</v>
      </c>
      <c r="R752" s="50">
        <v>0.33</v>
      </c>
      <c r="S752" s="50">
        <v>0.31</v>
      </c>
      <c r="T752" s="50">
        <v>0.36</v>
      </c>
      <c r="U752" s="49">
        <v>0.16</v>
      </c>
      <c r="V752" s="50">
        <v>0.52</v>
      </c>
      <c r="W752" s="49">
        <v>0.23</v>
      </c>
      <c r="X752" s="50">
        <v>0.35</v>
      </c>
      <c r="Y752" s="50">
        <v>0.37</v>
      </c>
      <c r="Z752" s="49">
        <v>0.3</v>
      </c>
      <c r="AA752" s="50">
        <v>0.28999999999999998</v>
      </c>
      <c r="AB752" s="50">
        <v>0.44</v>
      </c>
      <c r="AC752" s="50">
        <v>0.32</v>
      </c>
      <c r="AD752" s="49">
        <v>0.48</v>
      </c>
      <c r="AE752" s="50">
        <v>0.24</v>
      </c>
      <c r="AF752" s="50">
        <v>0.19</v>
      </c>
      <c r="AG752" s="50">
        <v>0.22</v>
      </c>
      <c r="AH752" s="49">
        <v>0.45</v>
      </c>
      <c r="AI752" s="50">
        <v>0.28000000000000003</v>
      </c>
      <c r="AJ752" s="50">
        <v>0.28000000000000003</v>
      </c>
      <c r="AK752" s="49">
        <v>0.25</v>
      </c>
      <c r="AL752" s="50">
        <v>0.31</v>
      </c>
      <c r="AM752" s="50">
        <v>0.23</v>
      </c>
      <c r="AN752" s="50">
        <v>0.26</v>
      </c>
      <c r="AO752" s="49">
        <v>0.42</v>
      </c>
      <c r="AP752" s="50">
        <v>0.18</v>
      </c>
      <c r="AQ752" s="50">
        <v>0.36</v>
      </c>
      <c r="AR752" s="49">
        <v>0.15</v>
      </c>
      <c r="AS752" s="50">
        <v>0.28000000000000003</v>
      </c>
      <c r="AT752" s="50">
        <v>0.19</v>
      </c>
      <c r="AU752" s="50">
        <v>0.55000000000000004</v>
      </c>
      <c r="AV752" s="50">
        <v>0.16</v>
      </c>
      <c r="AW752" s="49">
        <v>0.53</v>
      </c>
      <c r="AX752" s="50">
        <v>0.21</v>
      </c>
      <c r="AY752" s="49">
        <v>0.27</v>
      </c>
      <c r="AZ752" s="22" t="s">
        <v>152</v>
      </c>
      <c r="BA752" s="49">
        <v>0.35</v>
      </c>
      <c r="BB752" s="50">
        <v>0.33</v>
      </c>
      <c r="BC752" s="50">
        <v>0.31</v>
      </c>
      <c r="BD752" s="49">
        <v>0.45</v>
      </c>
      <c r="BE752" s="50">
        <v>0.39</v>
      </c>
      <c r="BF752" s="51">
        <v>0.22</v>
      </c>
    </row>
    <row r="753" spans="1:58" ht="24.95" customHeight="1">
      <c r="A753" s="6"/>
      <c r="B753" s="15" t="s">
        <v>300</v>
      </c>
      <c r="C753" s="49">
        <v>0.28000000000000003</v>
      </c>
      <c r="D753" s="49">
        <v>0.65</v>
      </c>
      <c r="E753" s="50">
        <v>0.36</v>
      </c>
      <c r="F753" s="50">
        <v>-0.13</v>
      </c>
      <c r="G753" s="49">
        <v>0.13</v>
      </c>
      <c r="H753" s="50">
        <v>0.39</v>
      </c>
      <c r="I753" s="49">
        <v>0.53</v>
      </c>
      <c r="J753" s="50">
        <v>0.38</v>
      </c>
      <c r="K753" s="50">
        <v>0.18</v>
      </c>
      <c r="L753" s="50">
        <v>0.09</v>
      </c>
      <c r="M753" s="49">
        <v>0.14000000000000001</v>
      </c>
      <c r="N753" s="50">
        <v>0.57999999999999996</v>
      </c>
      <c r="O753" s="49">
        <v>0.35</v>
      </c>
      <c r="P753" s="50">
        <v>0.3</v>
      </c>
      <c r="Q753" s="50">
        <v>0.18</v>
      </c>
      <c r="R753" s="50">
        <v>0.26</v>
      </c>
      <c r="S753" s="50">
        <v>0.33</v>
      </c>
      <c r="T753" s="50">
        <v>0.21</v>
      </c>
      <c r="U753" s="49">
        <v>0.63</v>
      </c>
      <c r="V753" s="50">
        <v>-0.11</v>
      </c>
      <c r="W753" s="49">
        <v>0.48</v>
      </c>
      <c r="X753" s="50">
        <v>0.24</v>
      </c>
      <c r="Y753" s="50">
        <v>0.19</v>
      </c>
      <c r="Z753" s="49">
        <v>0.32</v>
      </c>
      <c r="AA753" s="50">
        <v>0.38</v>
      </c>
      <c r="AB753" s="50">
        <v>0.04</v>
      </c>
      <c r="AC753" s="50">
        <v>0.33</v>
      </c>
      <c r="AD753" s="49">
        <v>-0.03</v>
      </c>
      <c r="AE753" s="50">
        <v>0.48</v>
      </c>
      <c r="AF753" s="50">
        <v>0.53</v>
      </c>
      <c r="AG753" s="50">
        <v>0.51</v>
      </c>
      <c r="AH753" s="49">
        <v>0.05</v>
      </c>
      <c r="AI753" s="50">
        <v>0.38</v>
      </c>
      <c r="AJ753" s="50">
        <v>0.37</v>
      </c>
      <c r="AK753" s="49">
        <v>0.44</v>
      </c>
      <c r="AL753" s="50">
        <v>0.33</v>
      </c>
      <c r="AM753" s="50">
        <v>0.48</v>
      </c>
      <c r="AN753" s="50">
        <v>0.43</v>
      </c>
      <c r="AO753" s="49">
        <v>0.11</v>
      </c>
      <c r="AP753" s="50">
        <v>0.6</v>
      </c>
      <c r="AQ753" s="50">
        <v>0.22</v>
      </c>
      <c r="AR753" s="49">
        <v>0.62</v>
      </c>
      <c r="AS753" s="50">
        <v>0.42</v>
      </c>
      <c r="AT753" s="50">
        <v>0.55000000000000004</v>
      </c>
      <c r="AU753" s="50">
        <v>-0.16</v>
      </c>
      <c r="AV753" s="50">
        <v>0.64</v>
      </c>
      <c r="AW753" s="49">
        <v>-0.11</v>
      </c>
      <c r="AX753" s="50">
        <v>0.54</v>
      </c>
      <c r="AY753" s="49">
        <v>0.4</v>
      </c>
      <c r="AZ753" s="50">
        <v>1</v>
      </c>
      <c r="BA753" s="49">
        <v>0.24</v>
      </c>
      <c r="BB753" s="50">
        <v>0.28999999999999998</v>
      </c>
      <c r="BC753" s="50">
        <v>0.33</v>
      </c>
      <c r="BD753" s="49">
        <v>0.08</v>
      </c>
      <c r="BE753" s="50">
        <v>0.18</v>
      </c>
      <c r="BF753" s="51">
        <v>0.5</v>
      </c>
    </row>
    <row r="754" spans="1:58" ht="24.95" customHeight="1">
      <c r="A754" s="6"/>
      <c r="B754" s="15" t="s">
        <v>301</v>
      </c>
      <c r="C754" s="32">
        <v>0.34</v>
      </c>
      <c r="D754" s="32">
        <v>0.5</v>
      </c>
      <c r="E754" s="31">
        <v>0.38</v>
      </c>
      <c r="F754" s="31">
        <v>0.14000000000000001</v>
      </c>
      <c r="G754" s="32">
        <v>0.3</v>
      </c>
      <c r="H754" s="31">
        <v>0.36</v>
      </c>
      <c r="I754" s="32">
        <v>0.4</v>
      </c>
      <c r="J754" s="31">
        <v>0.41</v>
      </c>
      <c r="K754" s="31">
        <v>0.33</v>
      </c>
      <c r="L754" s="31">
        <v>0.24</v>
      </c>
      <c r="M754" s="32">
        <v>0.27</v>
      </c>
      <c r="N754" s="31">
        <v>0.46</v>
      </c>
      <c r="O754" s="32">
        <v>0.4</v>
      </c>
      <c r="P754" s="31">
        <v>0.35</v>
      </c>
      <c r="Q754" s="31">
        <v>0.3</v>
      </c>
      <c r="R754" s="31">
        <v>0.27</v>
      </c>
      <c r="S754" s="31">
        <v>0.37</v>
      </c>
      <c r="T754" s="31">
        <v>0.28999999999999998</v>
      </c>
      <c r="U754" s="32">
        <v>0.5</v>
      </c>
      <c r="V754" s="31">
        <v>0.15</v>
      </c>
      <c r="W754" s="32">
        <v>0.38</v>
      </c>
      <c r="X754" s="31">
        <v>0.3</v>
      </c>
      <c r="Y754" s="31">
        <v>0.34</v>
      </c>
      <c r="Z754" s="32">
        <v>0.34</v>
      </c>
      <c r="AA754" s="31">
        <v>0.35</v>
      </c>
      <c r="AB754" s="31">
        <v>0.33</v>
      </c>
      <c r="AC754" s="31">
        <v>0.33</v>
      </c>
      <c r="AD754" s="32">
        <v>0.18</v>
      </c>
      <c r="AE754" s="31">
        <v>0.37</v>
      </c>
      <c r="AF754" s="31">
        <v>0.53</v>
      </c>
      <c r="AG754" s="31">
        <v>0.46</v>
      </c>
      <c r="AH754" s="32">
        <v>0.2</v>
      </c>
      <c r="AI754" s="31">
        <v>0.28000000000000003</v>
      </c>
      <c r="AJ754" s="31">
        <v>0.48</v>
      </c>
      <c r="AK754" s="32">
        <v>0.42</v>
      </c>
      <c r="AL754" s="31">
        <v>0.3</v>
      </c>
      <c r="AM754" s="31">
        <v>0.46</v>
      </c>
      <c r="AN754" s="31">
        <v>0.4</v>
      </c>
      <c r="AO754" s="32">
        <v>0.2</v>
      </c>
      <c r="AP754" s="31">
        <v>0.55000000000000004</v>
      </c>
      <c r="AQ754" s="31">
        <v>0.28999999999999998</v>
      </c>
      <c r="AR754" s="32">
        <v>0.5</v>
      </c>
      <c r="AS754" s="31">
        <v>0.34</v>
      </c>
      <c r="AT754" s="31">
        <v>0.45</v>
      </c>
      <c r="AU754" s="31">
        <v>0.16</v>
      </c>
      <c r="AV754" s="31">
        <v>0.48</v>
      </c>
      <c r="AW754" s="32">
        <v>0.18</v>
      </c>
      <c r="AX754" s="31">
        <v>0.46</v>
      </c>
      <c r="AY754" s="32">
        <v>0.41</v>
      </c>
      <c r="AZ754" s="31">
        <v>0.57999999999999996</v>
      </c>
      <c r="BA754" s="32">
        <v>0.36</v>
      </c>
      <c r="BB754" s="31">
        <v>0.33</v>
      </c>
      <c r="BC754" s="31">
        <v>0.38</v>
      </c>
      <c r="BD754" s="32">
        <v>0.24</v>
      </c>
      <c r="BE754" s="31">
        <v>0.3</v>
      </c>
      <c r="BF754" s="34">
        <v>0.45</v>
      </c>
    </row>
    <row r="755" spans="1:58" ht="24.95" customHeight="1">
      <c r="A755" s="6"/>
      <c r="B755" s="15" t="s">
        <v>302</v>
      </c>
      <c r="C755" s="32">
        <v>0.27</v>
      </c>
      <c r="D755" s="32">
        <v>0.3</v>
      </c>
      <c r="E755" s="31">
        <v>0.26</v>
      </c>
      <c r="F755" s="31">
        <v>0.25</v>
      </c>
      <c r="G755" s="32">
        <v>0.24</v>
      </c>
      <c r="H755" s="31">
        <v>0.28999999999999998</v>
      </c>
      <c r="I755" s="32">
        <v>0.34</v>
      </c>
      <c r="J755" s="31">
        <v>0.26</v>
      </c>
      <c r="K755" s="31">
        <v>0.23</v>
      </c>
      <c r="L755" s="31">
        <v>0.27</v>
      </c>
      <c r="M755" s="32">
        <v>0.26</v>
      </c>
      <c r="N755" s="31">
        <v>0.3</v>
      </c>
      <c r="O755" s="32">
        <v>0.25</v>
      </c>
      <c r="P755" s="31">
        <v>0.27</v>
      </c>
      <c r="Q755" s="31">
        <v>0.26</v>
      </c>
      <c r="R755" s="31">
        <v>0.32</v>
      </c>
      <c r="S755" s="31">
        <v>0.26</v>
      </c>
      <c r="T755" s="31">
        <v>0.28999999999999998</v>
      </c>
      <c r="U755" s="32">
        <v>0.28999999999999998</v>
      </c>
      <c r="V755" s="31">
        <v>0.26</v>
      </c>
      <c r="W755" s="32">
        <v>0.33</v>
      </c>
      <c r="X755" s="31">
        <v>0.28000000000000003</v>
      </c>
      <c r="Y755" s="31">
        <v>0.23</v>
      </c>
      <c r="Z755" s="32">
        <v>0.28000000000000003</v>
      </c>
      <c r="AA755" s="31">
        <v>0.32</v>
      </c>
      <c r="AB755" s="31">
        <v>0.15</v>
      </c>
      <c r="AC755" s="31">
        <v>0.32</v>
      </c>
      <c r="AD755" s="32">
        <v>0.27</v>
      </c>
      <c r="AE755" s="31">
        <v>0.36</v>
      </c>
      <c r="AF755" s="31">
        <v>0.2</v>
      </c>
      <c r="AG755" s="31">
        <v>0.27</v>
      </c>
      <c r="AH755" s="32">
        <v>0.3</v>
      </c>
      <c r="AI755" s="31">
        <v>0.38</v>
      </c>
      <c r="AJ755" s="31">
        <v>0.17</v>
      </c>
      <c r="AK755" s="32">
        <v>0.27</v>
      </c>
      <c r="AL755" s="31">
        <v>0.34</v>
      </c>
      <c r="AM755" s="31">
        <v>0.26</v>
      </c>
      <c r="AN755" s="31">
        <v>0.28999999999999998</v>
      </c>
      <c r="AO755" s="32">
        <v>0.33</v>
      </c>
      <c r="AP755" s="31">
        <v>0.23</v>
      </c>
      <c r="AQ755" s="31">
        <v>0.28999999999999998</v>
      </c>
      <c r="AR755" s="32">
        <v>0.27</v>
      </c>
      <c r="AS755" s="31">
        <v>0.35</v>
      </c>
      <c r="AT755" s="31">
        <v>0.3</v>
      </c>
      <c r="AU755" s="31">
        <v>0.23</v>
      </c>
      <c r="AV755" s="31">
        <v>0.31</v>
      </c>
      <c r="AW755" s="32">
        <v>0.24</v>
      </c>
      <c r="AX755" s="31">
        <v>0.28999999999999998</v>
      </c>
      <c r="AY755" s="32">
        <v>0.26</v>
      </c>
      <c r="AZ755" s="31">
        <v>0.42</v>
      </c>
      <c r="BA755" s="32">
        <v>0.24</v>
      </c>
      <c r="BB755" s="31">
        <v>0.28000000000000003</v>
      </c>
      <c r="BC755" s="31">
        <v>0.26</v>
      </c>
      <c r="BD755" s="32">
        <v>0.28000000000000003</v>
      </c>
      <c r="BE755" s="31">
        <v>0.27</v>
      </c>
      <c r="BF755" s="34">
        <v>0.27</v>
      </c>
    </row>
    <row r="756" spans="1:58" ht="24.95" customHeight="1">
      <c r="A756" s="6"/>
      <c r="B756" s="15" t="s">
        <v>303</v>
      </c>
      <c r="C756" s="32">
        <v>0.12</v>
      </c>
      <c r="D756" s="32">
        <v>0.08</v>
      </c>
      <c r="E756" s="31">
        <v>0.11</v>
      </c>
      <c r="F756" s="31">
        <v>0.16</v>
      </c>
      <c r="G756" s="32">
        <v>0.17</v>
      </c>
      <c r="H756" s="31">
        <v>0.09</v>
      </c>
      <c r="I756" s="32">
        <v>0.06</v>
      </c>
      <c r="J756" s="31">
        <v>0.08</v>
      </c>
      <c r="K756" s="31">
        <v>0.16</v>
      </c>
      <c r="L756" s="31">
        <v>0.16</v>
      </c>
      <c r="M756" s="32">
        <v>0.14000000000000001</v>
      </c>
      <c r="N756" s="31">
        <v>0.09</v>
      </c>
      <c r="O756" s="32">
        <v>0.13</v>
      </c>
      <c r="P756" s="31">
        <v>0.09</v>
      </c>
      <c r="Q756" s="31">
        <v>0.17</v>
      </c>
      <c r="R756" s="31">
        <v>0.12</v>
      </c>
      <c r="S756" s="31">
        <v>0.11</v>
      </c>
      <c r="T756" s="31">
        <v>0.15</v>
      </c>
      <c r="U756" s="32">
        <v>0.09</v>
      </c>
      <c r="V756" s="31">
        <v>0.16</v>
      </c>
      <c r="W756" s="32">
        <v>0.12</v>
      </c>
      <c r="X756" s="31">
        <v>0.1</v>
      </c>
      <c r="Y756" s="31">
        <v>0.14000000000000001</v>
      </c>
      <c r="Z756" s="32">
        <v>0.11</v>
      </c>
      <c r="AA756" s="31">
        <v>0.11</v>
      </c>
      <c r="AB756" s="31">
        <v>0.18</v>
      </c>
      <c r="AC756" s="31">
        <v>0.11</v>
      </c>
      <c r="AD756" s="32">
        <v>0.16</v>
      </c>
      <c r="AE756" s="31">
        <v>0.11</v>
      </c>
      <c r="AF756" s="31">
        <v>0.08</v>
      </c>
      <c r="AG756" s="31">
        <v>0.1</v>
      </c>
      <c r="AH756" s="32">
        <v>0.15</v>
      </c>
      <c r="AI756" s="31">
        <v>0.15</v>
      </c>
      <c r="AJ756" s="31">
        <v>0.1</v>
      </c>
      <c r="AK756" s="32">
        <v>0.09</v>
      </c>
      <c r="AL756" s="31">
        <v>0.15</v>
      </c>
      <c r="AM756" s="31">
        <v>0.09</v>
      </c>
      <c r="AN756" s="31">
        <v>0.11</v>
      </c>
      <c r="AO756" s="32">
        <v>0.17</v>
      </c>
      <c r="AP756" s="31">
        <v>0.08</v>
      </c>
      <c r="AQ756" s="31">
        <v>0.15</v>
      </c>
      <c r="AR756" s="32">
        <v>7.0000000000000007E-2</v>
      </c>
      <c r="AS756" s="31">
        <v>0.18</v>
      </c>
      <c r="AT756" s="31">
        <v>0.11</v>
      </c>
      <c r="AU756" s="31">
        <v>0.16</v>
      </c>
      <c r="AV756" s="31">
        <v>0.08</v>
      </c>
      <c r="AW756" s="32">
        <v>0.15</v>
      </c>
      <c r="AX756" s="31">
        <v>0.11</v>
      </c>
      <c r="AY756" s="32">
        <v>0.1</v>
      </c>
      <c r="AZ756" s="31" t="s">
        <v>152</v>
      </c>
      <c r="BA756" s="32">
        <v>0.13</v>
      </c>
      <c r="BB756" s="31">
        <v>0.12</v>
      </c>
      <c r="BC756" s="31">
        <v>0.09</v>
      </c>
      <c r="BD756" s="32">
        <v>0.12</v>
      </c>
      <c r="BE756" s="31">
        <v>0.18</v>
      </c>
      <c r="BF756" s="34">
        <v>0.08</v>
      </c>
    </row>
    <row r="757" spans="1:58" ht="24.95" customHeight="1">
      <c r="A757" s="6"/>
      <c r="B757" s="15" t="s">
        <v>304</v>
      </c>
      <c r="C757" s="32">
        <v>0.21</v>
      </c>
      <c r="D757" s="32">
        <v>7.0000000000000007E-2</v>
      </c>
      <c r="E757" s="31">
        <v>0.17</v>
      </c>
      <c r="F757" s="31">
        <v>0.37</v>
      </c>
      <c r="G757" s="32">
        <v>0.23</v>
      </c>
      <c r="H757" s="31">
        <v>0.19</v>
      </c>
      <c r="I757" s="32">
        <v>0.15</v>
      </c>
      <c r="J757" s="31">
        <v>0.2</v>
      </c>
      <c r="K757" s="31">
        <v>0.21</v>
      </c>
      <c r="L757" s="31">
        <v>0.25</v>
      </c>
      <c r="M757" s="32">
        <v>0.26</v>
      </c>
      <c r="N757" s="31">
        <v>0.1</v>
      </c>
      <c r="O757" s="32">
        <v>0.16</v>
      </c>
      <c r="P757" s="31">
        <v>0.23</v>
      </c>
      <c r="Q757" s="31">
        <v>0.22</v>
      </c>
      <c r="R757" s="31">
        <v>0.21</v>
      </c>
      <c r="S757" s="31">
        <v>0.2</v>
      </c>
      <c r="T757" s="31">
        <v>0.21</v>
      </c>
      <c r="U757" s="32">
        <v>0.06</v>
      </c>
      <c r="V757" s="31">
        <v>0.36</v>
      </c>
      <c r="W757" s="32">
        <v>0.11</v>
      </c>
      <c r="X757" s="31">
        <v>0.25</v>
      </c>
      <c r="Y757" s="31">
        <v>0.23</v>
      </c>
      <c r="Z757" s="32">
        <v>0.19</v>
      </c>
      <c r="AA757" s="31">
        <v>0.17</v>
      </c>
      <c r="AB757" s="31">
        <v>0.26</v>
      </c>
      <c r="AC757" s="31">
        <v>0.21</v>
      </c>
      <c r="AD757" s="32">
        <v>0.32</v>
      </c>
      <c r="AE757" s="31">
        <v>0.13</v>
      </c>
      <c r="AF757" s="31">
        <v>0.11</v>
      </c>
      <c r="AG757" s="31">
        <v>0.12</v>
      </c>
      <c r="AH757" s="32">
        <v>0.3</v>
      </c>
      <c r="AI757" s="31">
        <v>0.13</v>
      </c>
      <c r="AJ757" s="31">
        <v>0.18</v>
      </c>
      <c r="AK757" s="32">
        <v>0.15</v>
      </c>
      <c r="AL757" s="31">
        <v>0.16</v>
      </c>
      <c r="AM757" s="31">
        <v>0.15</v>
      </c>
      <c r="AN757" s="31">
        <v>0.15</v>
      </c>
      <c r="AO757" s="32">
        <v>0.26</v>
      </c>
      <c r="AP757" s="31">
        <v>0.1</v>
      </c>
      <c r="AQ757" s="31">
        <v>0.21</v>
      </c>
      <c r="AR757" s="32">
        <v>0.09</v>
      </c>
      <c r="AS757" s="31">
        <v>0.09</v>
      </c>
      <c r="AT757" s="31">
        <v>0.09</v>
      </c>
      <c r="AU757" s="31">
        <v>0.39</v>
      </c>
      <c r="AV757" s="31">
        <v>0.08</v>
      </c>
      <c r="AW757" s="32">
        <v>0.38</v>
      </c>
      <c r="AX757" s="31">
        <v>0.09</v>
      </c>
      <c r="AY757" s="32">
        <v>0.17</v>
      </c>
      <c r="AZ757" s="31" t="s">
        <v>152</v>
      </c>
      <c r="BA757" s="32">
        <v>0.23</v>
      </c>
      <c r="BB757" s="31">
        <v>0.2</v>
      </c>
      <c r="BC757" s="31">
        <v>0.22</v>
      </c>
      <c r="BD757" s="32">
        <v>0.33</v>
      </c>
      <c r="BE757" s="31">
        <v>0.21</v>
      </c>
      <c r="BF757" s="34">
        <v>0.14000000000000001</v>
      </c>
    </row>
    <row r="758" spans="1:58" ht="24.95" customHeight="1">
      <c r="A758" s="8"/>
      <c r="B758" s="15" t="s">
        <v>157</v>
      </c>
      <c r="C758" s="39">
        <v>0.06</v>
      </c>
      <c r="D758" s="39">
        <v>0.05</v>
      </c>
      <c r="E758" s="35">
        <v>0.08</v>
      </c>
      <c r="F758" s="35">
        <v>0.08</v>
      </c>
      <c r="G758" s="39">
        <v>0.06</v>
      </c>
      <c r="H758" s="35">
        <v>7.0000000000000007E-2</v>
      </c>
      <c r="I758" s="39">
        <v>0.05</v>
      </c>
      <c r="J758" s="35">
        <v>0.06</v>
      </c>
      <c r="K758" s="35">
        <v>7.0000000000000007E-2</v>
      </c>
      <c r="L758" s="35">
        <v>0.08</v>
      </c>
      <c r="M758" s="39">
        <v>7.0000000000000007E-2</v>
      </c>
      <c r="N758" s="35">
        <v>0.04</v>
      </c>
      <c r="O758" s="39">
        <v>0.06</v>
      </c>
      <c r="P758" s="35">
        <v>0.06</v>
      </c>
      <c r="Q758" s="35">
        <v>0.06</v>
      </c>
      <c r="R758" s="35">
        <v>0.08</v>
      </c>
      <c r="S758" s="35">
        <v>0.06</v>
      </c>
      <c r="T758" s="35">
        <v>7.0000000000000007E-2</v>
      </c>
      <c r="U758" s="39">
        <v>0.06</v>
      </c>
      <c r="V758" s="35">
        <v>0.08</v>
      </c>
      <c r="W758" s="39">
        <v>0.06</v>
      </c>
      <c r="X758" s="35">
        <v>7.0000000000000007E-2</v>
      </c>
      <c r="Y758" s="35">
        <v>0.06</v>
      </c>
      <c r="Z758" s="39">
        <v>7.0000000000000007E-2</v>
      </c>
      <c r="AA758" s="35">
        <v>0.05</v>
      </c>
      <c r="AB758" s="35">
        <v>0.08</v>
      </c>
      <c r="AC758" s="35">
        <v>0.02</v>
      </c>
      <c r="AD758" s="39">
        <v>7.0000000000000007E-2</v>
      </c>
      <c r="AE758" s="35">
        <v>0.04</v>
      </c>
      <c r="AF758" s="35">
        <v>0.08</v>
      </c>
      <c r="AG758" s="35">
        <v>0.06</v>
      </c>
      <c r="AH758" s="39">
        <v>0.05</v>
      </c>
      <c r="AI758" s="35">
        <v>0.06</v>
      </c>
      <c r="AJ758" s="35">
        <v>0.08</v>
      </c>
      <c r="AK758" s="39">
        <v>7.0000000000000007E-2</v>
      </c>
      <c r="AL758" s="35">
        <v>0.05</v>
      </c>
      <c r="AM758" s="35">
        <v>0.05</v>
      </c>
      <c r="AN758" s="35">
        <v>0.04</v>
      </c>
      <c r="AO758" s="39">
        <v>0.05</v>
      </c>
      <c r="AP758" s="35">
        <v>0.04</v>
      </c>
      <c r="AQ758" s="35">
        <v>0.05</v>
      </c>
      <c r="AR758" s="39">
        <v>0.08</v>
      </c>
      <c r="AS758" s="35">
        <v>0.03</v>
      </c>
      <c r="AT758" s="35">
        <v>0.06</v>
      </c>
      <c r="AU758" s="35">
        <v>0.05</v>
      </c>
      <c r="AV758" s="35">
        <v>0.05</v>
      </c>
      <c r="AW758" s="39">
        <v>0.05</v>
      </c>
      <c r="AX758" s="35">
        <v>0.05</v>
      </c>
      <c r="AY758" s="39">
        <v>0.05</v>
      </c>
      <c r="AZ758" s="35" t="s">
        <v>152</v>
      </c>
      <c r="BA758" s="39">
        <v>0.05</v>
      </c>
      <c r="BB758" s="35">
        <v>0.06</v>
      </c>
      <c r="BC758" s="35">
        <v>0.05</v>
      </c>
      <c r="BD758" s="39">
        <v>0.03</v>
      </c>
      <c r="BE758" s="35">
        <v>0.04</v>
      </c>
      <c r="BF758" s="38">
        <v>0.06</v>
      </c>
    </row>
    <row r="760" spans="1:58" ht="24.95" customHeight="1">
      <c r="A760" s="1"/>
      <c r="B760" s="1" t="s">
        <v>68</v>
      </c>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row>
    <row r="761" spans="1:58" ht="24.9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row>
    <row r="762" spans="1:58" ht="24.95" customHeight="1">
      <c r="A762" s="2" t="s">
        <v>75</v>
      </c>
      <c r="B762" s="3"/>
      <c r="C762" s="69" t="s">
        <v>74</v>
      </c>
      <c r="D762" s="66" t="s">
        <v>76</v>
      </c>
      <c r="E762" s="68"/>
      <c r="F762" s="67"/>
      <c r="G762" s="66" t="s">
        <v>77</v>
      </c>
      <c r="H762" s="67"/>
      <c r="I762" s="66" t="s">
        <v>78</v>
      </c>
      <c r="J762" s="68"/>
      <c r="K762" s="68"/>
      <c r="L762" s="67"/>
      <c r="M762" s="66" t="s">
        <v>79</v>
      </c>
      <c r="N762" s="67"/>
      <c r="O762" s="66" t="s">
        <v>80</v>
      </c>
      <c r="P762" s="68"/>
      <c r="Q762" s="68"/>
      <c r="R762" s="68"/>
      <c r="S762" s="68"/>
      <c r="T762" s="67"/>
      <c r="U762" s="66" t="s">
        <v>81</v>
      </c>
      <c r="V762" s="67"/>
      <c r="W762" s="66" t="s">
        <v>82</v>
      </c>
      <c r="X762" s="68"/>
      <c r="Y762" s="67"/>
      <c r="Z762" s="66" t="s">
        <v>83</v>
      </c>
      <c r="AA762" s="68"/>
      <c r="AB762" s="68"/>
      <c r="AC762" s="67"/>
      <c r="AD762" s="66" t="s">
        <v>84</v>
      </c>
      <c r="AE762" s="68"/>
      <c r="AF762" s="68"/>
      <c r="AG762" s="67"/>
      <c r="AH762" s="66" t="s">
        <v>85</v>
      </c>
      <c r="AI762" s="68"/>
      <c r="AJ762" s="67"/>
      <c r="AK762" s="66" t="s">
        <v>86</v>
      </c>
      <c r="AL762" s="68"/>
      <c r="AM762" s="68"/>
      <c r="AN762" s="67"/>
      <c r="AO762" s="66" t="s">
        <v>87</v>
      </c>
      <c r="AP762" s="68"/>
      <c r="AQ762" s="67"/>
      <c r="AR762" s="66" t="s">
        <v>88</v>
      </c>
      <c r="AS762" s="68"/>
      <c r="AT762" s="68"/>
      <c r="AU762" s="67"/>
      <c r="AV762" s="65" t="s">
        <v>89</v>
      </c>
      <c r="AW762" s="66" t="s">
        <v>90</v>
      </c>
      <c r="AX762" s="67"/>
      <c r="AY762" s="66" t="s">
        <v>91</v>
      </c>
      <c r="AZ762" s="67"/>
      <c r="BA762" s="66" t="s">
        <v>92</v>
      </c>
      <c r="BB762" s="68"/>
      <c r="BC762" s="67"/>
      <c r="BD762" s="66" t="s">
        <v>93</v>
      </c>
      <c r="BE762" s="68"/>
      <c r="BF762" s="67"/>
    </row>
    <row r="763" spans="1:58" ht="24.95" customHeight="1">
      <c r="A763" s="5"/>
      <c r="B763" s="4"/>
      <c r="C763" s="11" t="s">
        <v>94</v>
      </c>
      <c r="D763" s="11" t="s">
        <v>95</v>
      </c>
      <c r="E763" s="10" t="s">
        <v>96</v>
      </c>
      <c r="F763" s="10" t="s">
        <v>97</v>
      </c>
      <c r="G763" s="11" t="s">
        <v>98</v>
      </c>
      <c r="H763" s="10" t="s">
        <v>99</v>
      </c>
      <c r="I763" s="11" t="s">
        <v>100</v>
      </c>
      <c r="J763" s="10" t="s">
        <v>101</v>
      </c>
      <c r="K763" s="10" t="s">
        <v>102</v>
      </c>
      <c r="L763" s="10" t="s">
        <v>103</v>
      </c>
      <c r="M763" s="11" t="s">
        <v>104</v>
      </c>
      <c r="N763" s="10" t="s">
        <v>105</v>
      </c>
      <c r="O763" s="11" t="s">
        <v>106</v>
      </c>
      <c r="P763" s="10" t="s">
        <v>107</v>
      </c>
      <c r="Q763" s="10" t="s">
        <v>108</v>
      </c>
      <c r="R763" s="10" t="s">
        <v>109</v>
      </c>
      <c r="S763" s="10" t="s">
        <v>110</v>
      </c>
      <c r="T763" s="10" t="s">
        <v>111</v>
      </c>
      <c r="U763" s="11" t="s">
        <v>112</v>
      </c>
      <c r="V763" s="10" t="s">
        <v>113</v>
      </c>
      <c r="W763" s="11" t="s">
        <v>114</v>
      </c>
      <c r="X763" s="10" t="s">
        <v>115</v>
      </c>
      <c r="Y763" s="10" t="s">
        <v>116</v>
      </c>
      <c r="Z763" s="11" t="s">
        <v>117</v>
      </c>
      <c r="AA763" s="10" t="s">
        <v>118</v>
      </c>
      <c r="AB763" s="10" t="s">
        <v>119</v>
      </c>
      <c r="AC763" s="10" t="s">
        <v>120</v>
      </c>
      <c r="AD763" s="11" t="s">
        <v>121</v>
      </c>
      <c r="AE763" s="10" t="s">
        <v>122</v>
      </c>
      <c r="AF763" s="10" t="s">
        <v>123</v>
      </c>
      <c r="AG763" s="10" t="s">
        <v>124</v>
      </c>
      <c r="AH763" s="11" t="s">
        <v>125</v>
      </c>
      <c r="AI763" s="10" t="s">
        <v>126</v>
      </c>
      <c r="AJ763" s="10" t="s">
        <v>127</v>
      </c>
      <c r="AK763" s="11" t="s">
        <v>128</v>
      </c>
      <c r="AL763" s="10" t="s">
        <v>129</v>
      </c>
      <c r="AM763" s="10" t="s">
        <v>130</v>
      </c>
      <c r="AN763" s="10" t="s">
        <v>131</v>
      </c>
      <c r="AO763" s="11" t="s">
        <v>132</v>
      </c>
      <c r="AP763" s="10" t="s">
        <v>133</v>
      </c>
      <c r="AQ763" s="10" t="s">
        <v>134</v>
      </c>
      <c r="AR763" s="11" t="s">
        <v>135</v>
      </c>
      <c r="AS763" s="10" t="s">
        <v>136</v>
      </c>
      <c r="AT763" s="10" t="s">
        <v>137</v>
      </c>
      <c r="AU763" s="10" t="s">
        <v>138</v>
      </c>
      <c r="AV763" s="10" t="s">
        <v>139</v>
      </c>
      <c r="AW763" s="11" t="s">
        <v>140</v>
      </c>
      <c r="AX763" s="10" t="s">
        <v>141</v>
      </c>
      <c r="AY763" s="11" t="s">
        <v>142</v>
      </c>
      <c r="AZ763" s="10" t="s">
        <v>143</v>
      </c>
      <c r="BA763" s="11" t="s">
        <v>144</v>
      </c>
      <c r="BB763" s="10" t="s">
        <v>145</v>
      </c>
      <c r="BC763" s="10" t="s">
        <v>146</v>
      </c>
      <c r="BD763" s="11" t="s">
        <v>147</v>
      </c>
      <c r="BE763" s="10" t="s">
        <v>148</v>
      </c>
      <c r="BF763" s="12" t="s">
        <v>149</v>
      </c>
    </row>
    <row r="764" spans="1:58" ht="24.95" customHeight="1">
      <c r="A764" s="7" t="s">
        <v>68</v>
      </c>
      <c r="B764" s="15" t="s">
        <v>150</v>
      </c>
      <c r="C764" s="17">
        <v>602</v>
      </c>
      <c r="D764" s="17">
        <v>217</v>
      </c>
      <c r="E764" s="16">
        <v>131</v>
      </c>
      <c r="F764" s="16">
        <v>229</v>
      </c>
      <c r="G764" s="17">
        <v>271</v>
      </c>
      <c r="H764" s="16">
        <v>326</v>
      </c>
      <c r="I764" s="17">
        <v>119</v>
      </c>
      <c r="J764" s="16">
        <v>158</v>
      </c>
      <c r="K764" s="16">
        <v>157</v>
      </c>
      <c r="L764" s="16">
        <v>168</v>
      </c>
      <c r="M764" s="17">
        <v>361</v>
      </c>
      <c r="N764" s="16">
        <v>186</v>
      </c>
      <c r="O764" s="17">
        <v>163</v>
      </c>
      <c r="P764" s="16">
        <v>187</v>
      </c>
      <c r="Q764" s="16">
        <v>150</v>
      </c>
      <c r="R764" s="16">
        <v>99</v>
      </c>
      <c r="S764" s="16">
        <v>349</v>
      </c>
      <c r="T764" s="16">
        <v>250</v>
      </c>
      <c r="U764" s="17">
        <v>258</v>
      </c>
      <c r="V764" s="16">
        <v>265</v>
      </c>
      <c r="W764" s="17">
        <v>151</v>
      </c>
      <c r="X764" s="16">
        <v>183</v>
      </c>
      <c r="Y764" s="16">
        <v>268</v>
      </c>
      <c r="Z764" s="17">
        <v>286</v>
      </c>
      <c r="AA764" s="16">
        <v>102</v>
      </c>
      <c r="AB764" s="16">
        <v>125</v>
      </c>
      <c r="AC764" s="16">
        <v>90</v>
      </c>
      <c r="AD764" s="17">
        <v>239</v>
      </c>
      <c r="AE764" s="16">
        <v>160</v>
      </c>
      <c r="AF764" s="16">
        <v>194</v>
      </c>
      <c r="AG764" s="16">
        <v>353</v>
      </c>
      <c r="AH764" s="17">
        <v>171</v>
      </c>
      <c r="AI764" s="16">
        <v>161</v>
      </c>
      <c r="AJ764" s="16">
        <v>256</v>
      </c>
      <c r="AK764" s="17">
        <v>423</v>
      </c>
      <c r="AL764" s="16">
        <v>177</v>
      </c>
      <c r="AM764" s="16">
        <v>235</v>
      </c>
      <c r="AN764" s="16">
        <v>385</v>
      </c>
      <c r="AO764" s="17">
        <v>102</v>
      </c>
      <c r="AP764" s="16">
        <v>190</v>
      </c>
      <c r="AQ764" s="16">
        <v>258</v>
      </c>
      <c r="AR764" s="17">
        <v>253</v>
      </c>
      <c r="AS764" s="16">
        <v>126</v>
      </c>
      <c r="AT764" s="16">
        <v>379</v>
      </c>
      <c r="AU764" s="16">
        <v>179</v>
      </c>
      <c r="AV764" s="16">
        <v>270</v>
      </c>
      <c r="AW764" s="17">
        <v>220</v>
      </c>
      <c r="AX764" s="16">
        <v>316</v>
      </c>
      <c r="AY764" s="17">
        <v>495</v>
      </c>
      <c r="AZ764" s="16">
        <v>177</v>
      </c>
      <c r="BA764" s="17">
        <v>144</v>
      </c>
      <c r="BB764" s="16">
        <v>451</v>
      </c>
      <c r="BC764" s="16">
        <v>48</v>
      </c>
      <c r="BD764" s="17">
        <v>138</v>
      </c>
      <c r="BE764" s="16">
        <v>211</v>
      </c>
      <c r="BF764" s="18">
        <v>235</v>
      </c>
    </row>
    <row r="765" spans="1:58" ht="24.95" customHeight="1">
      <c r="A765" s="6"/>
      <c r="B765" s="15"/>
      <c r="C765" s="23"/>
      <c r="D765" s="23"/>
      <c r="E765" s="22"/>
      <c r="F765" s="22"/>
      <c r="G765" s="23"/>
      <c r="H765" s="22"/>
      <c r="I765" s="23"/>
      <c r="J765" s="22"/>
      <c r="K765" s="22"/>
      <c r="L765" s="22"/>
      <c r="M765" s="23"/>
      <c r="N765" s="22"/>
      <c r="O765" s="23"/>
      <c r="P765" s="22"/>
      <c r="Q765" s="22"/>
      <c r="R765" s="22"/>
      <c r="S765" s="22"/>
      <c r="T765" s="22"/>
      <c r="U765" s="23"/>
      <c r="V765" s="22"/>
      <c r="W765" s="23"/>
      <c r="X765" s="22"/>
      <c r="Y765" s="22"/>
      <c r="Z765" s="23"/>
      <c r="AA765" s="22"/>
      <c r="AB765" s="22"/>
      <c r="AC765" s="22"/>
      <c r="AD765" s="23"/>
      <c r="AE765" s="22"/>
      <c r="AF765" s="22"/>
      <c r="AG765" s="22"/>
      <c r="AH765" s="23"/>
      <c r="AI765" s="22"/>
      <c r="AJ765" s="22"/>
      <c r="AK765" s="23"/>
      <c r="AL765" s="22"/>
      <c r="AM765" s="22"/>
      <c r="AN765" s="22"/>
      <c r="AO765" s="23"/>
      <c r="AP765" s="22"/>
      <c r="AQ765" s="22"/>
      <c r="AR765" s="23"/>
      <c r="AS765" s="22"/>
      <c r="AT765" s="22"/>
      <c r="AU765" s="22"/>
      <c r="AV765" s="22"/>
      <c r="AW765" s="23"/>
      <c r="AX765" s="22"/>
      <c r="AY765" s="23"/>
      <c r="AZ765" s="22"/>
      <c r="BA765" s="23"/>
      <c r="BB765" s="22"/>
      <c r="BC765" s="22"/>
      <c r="BD765" s="23"/>
      <c r="BE765" s="22"/>
      <c r="BF765" s="25"/>
    </row>
    <row r="766" spans="1:58" ht="24.95" customHeight="1">
      <c r="A766" s="6"/>
      <c r="B766" s="15" t="s">
        <v>305</v>
      </c>
      <c r="C766" s="49">
        <v>0.16</v>
      </c>
      <c r="D766" s="49">
        <v>0.65</v>
      </c>
      <c r="E766" s="50">
        <v>0.15</v>
      </c>
      <c r="F766" s="50">
        <v>-0.34</v>
      </c>
      <c r="G766" s="49">
        <v>0.01</v>
      </c>
      <c r="H766" s="50">
        <v>0.27</v>
      </c>
      <c r="I766" s="49">
        <v>0.47</v>
      </c>
      <c r="J766" s="50">
        <v>0.44</v>
      </c>
      <c r="K766" s="50">
        <v>-0.04</v>
      </c>
      <c r="L766" s="50">
        <v>-0.13</v>
      </c>
      <c r="M766" s="49">
        <v>0</v>
      </c>
      <c r="N766" s="50">
        <v>0.49</v>
      </c>
      <c r="O766" s="49">
        <v>0.09</v>
      </c>
      <c r="P766" s="50">
        <v>0.09</v>
      </c>
      <c r="Q766" s="50">
        <v>0.26</v>
      </c>
      <c r="R766" s="50">
        <v>0.28999999999999998</v>
      </c>
      <c r="S766" s="50">
        <v>0.09</v>
      </c>
      <c r="T766" s="50">
        <v>0.27</v>
      </c>
      <c r="U766" s="49">
        <v>0.64</v>
      </c>
      <c r="V766" s="50">
        <v>-0.33</v>
      </c>
      <c r="W766" s="49">
        <v>0.31</v>
      </c>
      <c r="X766" s="50">
        <v>0.2</v>
      </c>
      <c r="Y766" s="50">
        <v>0.04</v>
      </c>
      <c r="Z766" s="49">
        <v>0.26</v>
      </c>
      <c r="AA766" s="50">
        <v>0</v>
      </c>
      <c r="AB766" s="50">
        <v>0.09</v>
      </c>
      <c r="AC766" s="50">
        <v>0.13</v>
      </c>
      <c r="AD766" s="49">
        <v>-0.2</v>
      </c>
      <c r="AE766" s="50">
        <v>0.27</v>
      </c>
      <c r="AF766" s="50">
        <v>0.53</v>
      </c>
      <c r="AG766" s="50">
        <v>0.41</v>
      </c>
      <c r="AH766" s="49">
        <v>-0.09</v>
      </c>
      <c r="AI766" s="50">
        <v>0.05</v>
      </c>
      <c r="AJ766" s="50">
        <v>0.39</v>
      </c>
      <c r="AK766" s="49">
        <v>0.33</v>
      </c>
      <c r="AL766" s="50">
        <v>0.17</v>
      </c>
      <c r="AM766" s="50">
        <v>0.43</v>
      </c>
      <c r="AN766" s="50">
        <v>0.33</v>
      </c>
      <c r="AO766" s="49">
        <v>-0.22</v>
      </c>
      <c r="AP766" s="50">
        <v>0.55000000000000004</v>
      </c>
      <c r="AQ766" s="50">
        <v>0.08</v>
      </c>
      <c r="AR766" s="49">
        <v>0.53</v>
      </c>
      <c r="AS766" s="50">
        <v>0.25</v>
      </c>
      <c r="AT766" s="50">
        <v>0.44</v>
      </c>
      <c r="AU766" s="50">
        <v>-0.35</v>
      </c>
      <c r="AV766" s="50">
        <v>0.43</v>
      </c>
      <c r="AW766" s="49">
        <v>-1</v>
      </c>
      <c r="AX766" s="50">
        <v>1</v>
      </c>
      <c r="AY766" s="49">
        <v>0.21</v>
      </c>
      <c r="AZ766" s="50">
        <v>0.53</v>
      </c>
      <c r="BA766" s="49">
        <v>0.31</v>
      </c>
      <c r="BB766" s="50">
        <v>0.11</v>
      </c>
      <c r="BC766" s="50">
        <v>0.53</v>
      </c>
      <c r="BD766" s="49">
        <v>0.1</v>
      </c>
      <c r="BE766" s="50">
        <v>0</v>
      </c>
      <c r="BF766" s="51">
        <v>0.35</v>
      </c>
    </row>
    <row r="767" spans="1:58" ht="24.95" customHeight="1">
      <c r="A767" s="6"/>
      <c r="B767" s="15" t="s">
        <v>140</v>
      </c>
      <c r="C767" s="32">
        <v>0.37</v>
      </c>
      <c r="D767" s="32">
        <v>0.1</v>
      </c>
      <c r="E767" s="31">
        <v>0.4</v>
      </c>
      <c r="F767" s="31">
        <v>0.62</v>
      </c>
      <c r="G767" s="32">
        <v>0.44</v>
      </c>
      <c r="H767" s="31">
        <v>0.31</v>
      </c>
      <c r="I767" s="32">
        <v>0.2</v>
      </c>
      <c r="J767" s="31">
        <v>0.22</v>
      </c>
      <c r="K767" s="31">
        <v>0.47</v>
      </c>
      <c r="L767" s="31">
        <v>0.51</v>
      </c>
      <c r="M767" s="32">
        <v>0.45</v>
      </c>
      <c r="N767" s="31">
        <v>0.18</v>
      </c>
      <c r="O767" s="32">
        <v>0.38</v>
      </c>
      <c r="P767" s="31">
        <v>0.38</v>
      </c>
      <c r="Q767" s="31">
        <v>0.34</v>
      </c>
      <c r="R767" s="31">
        <v>0.34</v>
      </c>
      <c r="S767" s="31">
        <v>0.38</v>
      </c>
      <c r="T767" s="31">
        <v>0.34</v>
      </c>
      <c r="U767" s="32">
        <v>0.12</v>
      </c>
      <c r="V767" s="31">
        <v>0.61</v>
      </c>
      <c r="W767" s="32">
        <v>0.28999999999999998</v>
      </c>
      <c r="X767" s="31">
        <v>0.34</v>
      </c>
      <c r="Y767" s="31">
        <v>0.42</v>
      </c>
      <c r="Z767" s="32">
        <v>0.31</v>
      </c>
      <c r="AA767" s="31">
        <v>0.45</v>
      </c>
      <c r="AB767" s="31">
        <v>0.4</v>
      </c>
      <c r="AC767" s="31">
        <v>0.38</v>
      </c>
      <c r="AD767" s="32">
        <v>0.54</v>
      </c>
      <c r="AE767" s="31">
        <v>0.32</v>
      </c>
      <c r="AF767" s="31">
        <v>0.17</v>
      </c>
      <c r="AG767" s="31">
        <v>0.24</v>
      </c>
      <c r="AH767" s="32">
        <v>0.48</v>
      </c>
      <c r="AI767" s="31">
        <v>0.43</v>
      </c>
      <c r="AJ767" s="31">
        <v>0.25</v>
      </c>
      <c r="AK767" s="32">
        <v>0.28000000000000003</v>
      </c>
      <c r="AL767" s="31">
        <v>0.38</v>
      </c>
      <c r="AM767" s="31">
        <v>0.22</v>
      </c>
      <c r="AN767" s="31">
        <v>0.28000000000000003</v>
      </c>
      <c r="AO767" s="32">
        <v>0.57999999999999996</v>
      </c>
      <c r="AP767" s="31">
        <v>0.17</v>
      </c>
      <c r="AQ767" s="31">
        <v>0.4</v>
      </c>
      <c r="AR767" s="32">
        <v>0.16</v>
      </c>
      <c r="AS767" s="31">
        <v>0.33</v>
      </c>
      <c r="AT767" s="31">
        <v>0.22</v>
      </c>
      <c r="AU767" s="31">
        <v>0.64</v>
      </c>
      <c r="AV767" s="31">
        <v>0.24</v>
      </c>
      <c r="AW767" s="32">
        <v>1</v>
      </c>
      <c r="AX767" s="31" t="s">
        <v>152</v>
      </c>
      <c r="AY767" s="32">
        <v>0.35</v>
      </c>
      <c r="AZ767" s="31">
        <v>0.18</v>
      </c>
      <c r="BA767" s="32">
        <v>0.28000000000000003</v>
      </c>
      <c r="BB767" s="31">
        <v>0.4</v>
      </c>
      <c r="BC767" s="31">
        <v>0.16</v>
      </c>
      <c r="BD767" s="32">
        <v>0.4</v>
      </c>
      <c r="BE767" s="31">
        <v>0.46</v>
      </c>
      <c r="BF767" s="34">
        <v>0.27</v>
      </c>
    </row>
    <row r="768" spans="1:58" ht="24.95" customHeight="1">
      <c r="A768" s="6"/>
      <c r="B768" s="15" t="s">
        <v>306</v>
      </c>
      <c r="C768" s="32">
        <v>0.53</v>
      </c>
      <c r="D768" s="32">
        <v>0.75</v>
      </c>
      <c r="E768" s="31">
        <v>0.54</v>
      </c>
      <c r="F768" s="31">
        <v>0.28999999999999998</v>
      </c>
      <c r="G768" s="32">
        <v>0.45</v>
      </c>
      <c r="H768" s="31">
        <v>0.57999999999999996</v>
      </c>
      <c r="I768" s="32">
        <v>0.67</v>
      </c>
      <c r="J768" s="31">
        <v>0.66</v>
      </c>
      <c r="K768" s="31">
        <v>0.43</v>
      </c>
      <c r="L768" s="31">
        <v>0.38</v>
      </c>
      <c r="M768" s="32">
        <v>0.45</v>
      </c>
      <c r="N768" s="31">
        <v>0.67</v>
      </c>
      <c r="O768" s="32">
        <v>0.47</v>
      </c>
      <c r="P768" s="31">
        <v>0.47</v>
      </c>
      <c r="Q768" s="31">
        <v>0.59</v>
      </c>
      <c r="R768" s="31">
        <v>0.63</v>
      </c>
      <c r="S768" s="31">
        <v>0.47</v>
      </c>
      <c r="T768" s="31">
        <v>0.61</v>
      </c>
      <c r="U768" s="32">
        <v>0.76</v>
      </c>
      <c r="V768" s="31">
        <v>0.28000000000000003</v>
      </c>
      <c r="W768" s="32">
        <v>0.61</v>
      </c>
      <c r="X768" s="31">
        <v>0.55000000000000004</v>
      </c>
      <c r="Y768" s="31">
        <v>0.46</v>
      </c>
      <c r="Z768" s="32">
        <v>0.56999999999999995</v>
      </c>
      <c r="AA768" s="31">
        <v>0.45</v>
      </c>
      <c r="AB768" s="31">
        <v>0.49</v>
      </c>
      <c r="AC768" s="31">
        <v>0.51</v>
      </c>
      <c r="AD768" s="32">
        <v>0.34</v>
      </c>
      <c r="AE768" s="31">
        <v>0.59</v>
      </c>
      <c r="AF768" s="31">
        <v>0.7</v>
      </c>
      <c r="AG768" s="31">
        <v>0.65</v>
      </c>
      <c r="AH768" s="32">
        <v>0.39</v>
      </c>
      <c r="AI768" s="31">
        <v>0.48</v>
      </c>
      <c r="AJ768" s="31">
        <v>0.64</v>
      </c>
      <c r="AK768" s="32">
        <v>0.6</v>
      </c>
      <c r="AL768" s="31">
        <v>0.54</v>
      </c>
      <c r="AM768" s="31">
        <v>0.65</v>
      </c>
      <c r="AN768" s="31">
        <v>0.61</v>
      </c>
      <c r="AO768" s="32">
        <v>0.35</v>
      </c>
      <c r="AP768" s="31">
        <v>0.71</v>
      </c>
      <c r="AQ768" s="31">
        <v>0.49</v>
      </c>
      <c r="AR768" s="32">
        <v>0.69</v>
      </c>
      <c r="AS768" s="31">
        <v>0.57999999999999996</v>
      </c>
      <c r="AT768" s="31">
        <v>0.66</v>
      </c>
      <c r="AU768" s="31">
        <v>0.28999999999999998</v>
      </c>
      <c r="AV768" s="31">
        <v>0.66</v>
      </c>
      <c r="AW768" s="32" t="s">
        <v>152</v>
      </c>
      <c r="AX768" s="31">
        <v>1</v>
      </c>
      <c r="AY768" s="32">
        <v>0.56000000000000005</v>
      </c>
      <c r="AZ768" s="31">
        <v>0.72</v>
      </c>
      <c r="BA768" s="32">
        <v>0.59</v>
      </c>
      <c r="BB768" s="31">
        <v>0.51</v>
      </c>
      <c r="BC768" s="31">
        <v>0.69</v>
      </c>
      <c r="BD768" s="32">
        <v>0.5</v>
      </c>
      <c r="BE768" s="31">
        <v>0.46</v>
      </c>
      <c r="BF768" s="34">
        <v>0.62</v>
      </c>
    </row>
    <row r="769" spans="1:58" ht="24.95" customHeight="1">
      <c r="A769" s="6"/>
      <c r="B769" s="15" t="s">
        <v>307</v>
      </c>
      <c r="C769" s="32">
        <v>0.08</v>
      </c>
      <c r="D769" s="32">
        <v>0.11</v>
      </c>
      <c r="E769" s="31">
        <v>0.05</v>
      </c>
      <c r="F769" s="31">
        <v>0.06</v>
      </c>
      <c r="G769" s="32">
        <v>0.09</v>
      </c>
      <c r="H769" s="31">
        <v>7.0000000000000007E-2</v>
      </c>
      <c r="I769" s="32">
        <v>0.08</v>
      </c>
      <c r="J769" s="31">
        <v>0.09</v>
      </c>
      <c r="K769" s="31">
        <v>0.05</v>
      </c>
      <c r="L769" s="31">
        <v>0.09</v>
      </c>
      <c r="M769" s="32">
        <v>0.06</v>
      </c>
      <c r="N769" s="31">
        <v>0.12</v>
      </c>
      <c r="O769" s="32">
        <v>0.09</v>
      </c>
      <c r="P769" s="31">
        <v>0.12</v>
      </c>
      <c r="Q769" s="31">
        <v>7.0000000000000007E-2</v>
      </c>
      <c r="R769" s="31">
        <v>0.01</v>
      </c>
      <c r="S769" s="31">
        <v>0.1</v>
      </c>
      <c r="T769" s="31">
        <v>0.05</v>
      </c>
      <c r="U769" s="32">
        <v>0.09</v>
      </c>
      <c r="V769" s="31">
        <v>7.0000000000000007E-2</v>
      </c>
      <c r="W769" s="32">
        <v>0.08</v>
      </c>
      <c r="X769" s="31">
        <v>7.0000000000000007E-2</v>
      </c>
      <c r="Y769" s="31">
        <v>0.08</v>
      </c>
      <c r="Z769" s="32">
        <v>0.08</v>
      </c>
      <c r="AA769" s="31">
        <v>0.09</v>
      </c>
      <c r="AB769" s="31">
        <v>0.05</v>
      </c>
      <c r="AC769" s="31">
        <v>0.09</v>
      </c>
      <c r="AD769" s="32">
        <v>0.08</v>
      </c>
      <c r="AE769" s="31">
        <v>7.0000000000000007E-2</v>
      </c>
      <c r="AF769" s="31">
        <v>7.0000000000000007E-2</v>
      </c>
      <c r="AG769" s="31">
        <v>7.0000000000000007E-2</v>
      </c>
      <c r="AH769" s="32">
        <v>0.11</v>
      </c>
      <c r="AI769" s="31">
        <v>0.08</v>
      </c>
      <c r="AJ769" s="31">
        <v>0.06</v>
      </c>
      <c r="AK769" s="32">
        <v>0.09</v>
      </c>
      <c r="AL769" s="31">
        <v>0.05</v>
      </c>
      <c r="AM769" s="31">
        <v>0.11</v>
      </c>
      <c r="AN769" s="31">
        <v>0.08</v>
      </c>
      <c r="AO769" s="32">
        <v>0.05</v>
      </c>
      <c r="AP769" s="31">
        <v>0.09</v>
      </c>
      <c r="AQ769" s="31">
        <v>0.09</v>
      </c>
      <c r="AR769" s="32">
        <v>0.12</v>
      </c>
      <c r="AS769" s="31">
        <v>0.05</v>
      </c>
      <c r="AT769" s="31">
        <v>0.1</v>
      </c>
      <c r="AU769" s="31">
        <v>0.04</v>
      </c>
      <c r="AV769" s="31">
        <v>7.0000000000000007E-2</v>
      </c>
      <c r="AW769" s="32" t="s">
        <v>152</v>
      </c>
      <c r="AX769" s="31" t="s">
        <v>152</v>
      </c>
      <c r="AY769" s="32">
        <v>0.08</v>
      </c>
      <c r="AZ769" s="31">
        <v>0.08</v>
      </c>
      <c r="BA769" s="32">
        <v>0.1</v>
      </c>
      <c r="BB769" s="31">
        <v>7.0000000000000007E-2</v>
      </c>
      <c r="BC769" s="31">
        <v>0.13</v>
      </c>
      <c r="BD769" s="32">
        <v>0.1</v>
      </c>
      <c r="BE769" s="31">
        <v>0.06</v>
      </c>
      <c r="BF769" s="34">
        <v>0.09</v>
      </c>
    </row>
    <row r="770" spans="1:58" ht="24.95" customHeight="1">
      <c r="A770" s="8"/>
      <c r="B770" s="15" t="s">
        <v>157</v>
      </c>
      <c r="C770" s="39">
        <v>0.03</v>
      </c>
      <c r="D770" s="39">
        <v>0.04</v>
      </c>
      <c r="E770" s="35">
        <v>0.01</v>
      </c>
      <c r="F770" s="35">
        <v>0.03</v>
      </c>
      <c r="G770" s="39">
        <v>0.02</v>
      </c>
      <c r="H770" s="35">
        <v>0.04</v>
      </c>
      <c r="I770" s="39">
        <v>0.05</v>
      </c>
      <c r="J770" s="35">
        <v>0.02</v>
      </c>
      <c r="K770" s="35">
        <v>0.05</v>
      </c>
      <c r="L770" s="35">
        <v>0.01</v>
      </c>
      <c r="M770" s="39">
        <v>0.03</v>
      </c>
      <c r="N770" s="35">
        <v>0.03</v>
      </c>
      <c r="O770" s="39">
        <v>0.06</v>
      </c>
      <c r="P770" s="35">
        <v>0.03</v>
      </c>
      <c r="Q770" s="35">
        <v>0.01</v>
      </c>
      <c r="R770" s="35">
        <v>0.02</v>
      </c>
      <c r="S770" s="35">
        <v>0.04</v>
      </c>
      <c r="T770" s="35">
        <v>0.01</v>
      </c>
      <c r="U770" s="39">
        <v>0.03</v>
      </c>
      <c r="V770" s="35">
        <v>0.03</v>
      </c>
      <c r="W770" s="39">
        <v>0.02</v>
      </c>
      <c r="X770" s="35">
        <v>0.03</v>
      </c>
      <c r="Y770" s="35">
        <v>0.03</v>
      </c>
      <c r="Z770" s="39">
        <v>0.04</v>
      </c>
      <c r="AA770" s="35" t="s">
        <v>152</v>
      </c>
      <c r="AB770" s="35">
        <v>0.05</v>
      </c>
      <c r="AC770" s="35">
        <v>0.02</v>
      </c>
      <c r="AD770" s="39">
        <v>0.03</v>
      </c>
      <c r="AE770" s="35">
        <v>0.01</v>
      </c>
      <c r="AF770" s="35">
        <v>0.05</v>
      </c>
      <c r="AG770" s="35">
        <v>0.03</v>
      </c>
      <c r="AH770" s="39">
        <v>0.02</v>
      </c>
      <c r="AI770" s="35">
        <v>0.01</v>
      </c>
      <c r="AJ770" s="35">
        <v>0.05</v>
      </c>
      <c r="AK770" s="39">
        <v>0.03</v>
      </c>
      <c r="AL770" s="35">
        <v>0.03</v>
      </c>
      <c r="AM770" s="35">
        <v>0.02</v>
      </c>
      <c r="AN770" s="35">
        <v>0.02</v>
      </c>
      <c r="AO770" s="39">
        <v>0.02</v>
      </c>
      <c r="AP770" s="35">
        <v>0.03</v>
      </c>
      <c r="AQ770" s="35">
        <v>0.02</v>
      </c>
      <c r="AR770" s="39">
        <v>0.03</v>
      </c>
      <c r="AS770" s="35">
        <v>0.03</v>
      </c>
      <c r="AT770" s="35">
        <v>0.03</v>
      </c>
      <c r="AU770" s="35">
        <v>0.04</v>
      </c>
      <c r="AV770" s="35">
        <v>0.03</v>
      </c>
      <c r="AW770" s="39" t="s">
        <v>152</v>
      </c>
      <c r="AX770" s="35" t="s">
        <v>152</v>
      </c>
      <c r="AY770" s="39">
        <v>0.02</v>
      </c>
      <c r="AZ770" s="35">
        <v>0.02</v>
      </c>
      <c r="BA770" s="39">
        <v>0.03</v>
      </c>
      <c r="BB770" s="35">
        <v>0.02</v>
      </c>
      <c r="BC770" s="35">
        <v>0.03</v>
      </c>
      <c r="BD770" s="39">
        <v>0.01</v>
      </c>
      <c r="BE770" s="35">
        <v>0.02</v>
      </c>
      <c r="BF770" s="38">
        <v>0.02</v>
      </c>
    </row>
    <row r="772" spans="1:58" ht="24.95" customHeight="1">
      <c r="A772" s="1"/>
      <c r="B772" s="1" t="s">
        <v>69</v>
      </c>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row>
    <row r="773" spans="1:58" ht="24.9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row>
    <row r="774" spans="1:58" ht="24.95" customHeight="1">
      <c r="A774" s="2" t="s">
        <v>75</v>
      </c>
      <c r="B774" s="3"/>
      <c r="C774" s="69" t="s">
        <v>74</v>
      </c>
      <c r="D774" s="66" t="s">
        <v>76</v>
      </c>
      <c r="E774" s="68"/>
      <c r="F774" s="67"/>
      <c r="G774" s="66" t="s">
        <v>77</v>
      </c>
      <c r="H774" s="67"/>
      <c r="I774" s="66" t="s">
        <v>78</v>
      </c>
      <c r="J774" s="68"/>
      <c r="K774" s="68"/>
      <c r="L774" s="67"/>
      <c r="M774" s="66" t="s">
        <v>79</v>
      </c>
      <c r="N774" s="67"/>
      <c r="O774" s="66" t="s">
        <v>80</v>
      </c>
      <c r="P774" s="68"/>
      <c r="Q774" s="68"/>
      <c r="R774" s="68"/>
      <c r="S774" s="68"/>
      <c r="T774" s="67"/>
      <c r="U774" s="66" t="s">
        <v>81</v>
      </c>
      <c r="V774" s="67"/>
      <c r="W774" s="66" t="s">
        <v>82</v>
      </c>
      <c r="X774" s="68"/>
      <c r="Y774" s="67"/>
      <c r="Z774" s="66" t="s">
        <v>83</v>
      </c>
      <c r="AA774" s="68"/>
      <c r="AB774" s="68"/>
      <c r="AC774" s="67"/>
      <c r="AD774" s="66" t="s">
        <v>84</v>
      </c>
      <c r="AE774" s="68"/>
      <c r="AF774" s="68"/>
      <c r="AG774" s="67"/>
      <c r="AH774" s="66" t="s">
        <v>85</v>
      </c>
      <c r="AI774" s="68"/>
      <c r="AJ774" s="67"/>
      <c r="AK774" s="66" t="s">
        <v>86</v>
      </c>
      <c r="AL774" s="68"/>
      <c r="AM774" s="68"/>
      <c r="AN774" s="67"/>
      <c r="AO774" s="66" t="s">
        <v>87</v>
      </c>
      <c r="AP774" s="68"/>
      <c r="AQ774" s="67"/>
      <c r="AR774" s="66" t="s">
        <v>88</v>
      </c>
      <c r="AS774" s="68"/>
      <c r="AT774" s="68"/>
      <c r="AU774" s="67"/>
      <c r="AV774" s="65" t="s">
        <v>89</v>
      </c>
      <c r="AW774" s="66" t="s">
        <v>90</v>
      </c>
      <c r="AX774" s="67"/>
      <c r="AY774" s="66" t="s">
        <v>91</v>
      </c>
      <c r="AZ774" s="67"/>
      <c r="BA774" s="66" t="s">
        <v>92</v>
      </c>
      <c r="BB774" s="68"/>
      <c r="BC774" s="67"/>
      <c r="BD774" s="66" t="s">
        <v>93</v>
      </c>
      <c r="BE774" s="68"/>
      <c r="BF774" s="67"/>
    </row>
    <row r="775" spans="1:58" ht="24.95" customHeight="1">
      <c r="A775" s="5"/>
      <c r="B775" s="4"/>
      <c r="C775" s="11" t="s">
        <v>94</v>
      </c>
      <c r="D775" s="11" t="s">
        <v>95</v>
      </c>
      <c r="E775" s="10" t="s">
        <v>96</v>
      </c>
      <c r="F775" s="10" t="s">
        <v>97</v>
      </c>
      <c r="G775" s="11" t="s">
        <v>98</v>
      </c>
      <c r="H775" s="10" t="s">
        <v>99</v>
      </c>
      <c r="I775" s="11" t="s">
        <v>100</v>
      </c>
      <c r="J775" s="10" t="s">
        <v>101</v>
      </c>
      <c r="K775" s="10" t="s">
        <v>102</v>
      </c>
      <c r="L775" s="10" t="s">
        <v>103</v>
      </c>
      <c r="M775" s="11" t="s">
        <v>104</v>
      </c>
      <c r="N775" s="10" t="s">
        <v>105</v>
      </c>
      <c r="O775" s="11" t="s">
        <v>106</v>
      </c>
      <c r="P775" s="10" t="s">
        <v>107</v>
      </c>
      <c r="Q775" s="10" t="s">
        <v>108</v>
      </c>
      <c r="R775" s="10" t="s">
        <v>109</v>
      </c>
      <c r="S775" s="10" t="s">
        <v>110</v>
      </c>
      <c r="T775" s="10" t="s">
        <v>111</v>
      </c>
      <c r="U775" s="11" t="s">
        <v>112</v>
      </c>
      <c r="V775" s="10" t="s">
        <v>113</v>
      </c>
      <c r="W775" s="11" t="s">
        <v>114</v>
      </c>
      <c r="X775" s="10" t="s">
        <v>115</v>
      </c>
      <c r="Y775" s="10" t="s">
        <v>116</v>
      </c>
      <c r="Z775" s="11" t="s">
        <v>117</v>
      </c>
      <c r="AA775" s="10" t="s">
        <v>118</v>
      </c>
      <c r="AB775" s="10" t="s">
        <v>119</v>
      </c>
      <c r="AC775" s="10" t="s">
        <v>120</v>
      </c>
      <c r="AD775" s="11" t="s">
        <v>121</v>
      </c>
      <c r="AE775" s="10" t="s">
        <v>122</v>
      </c>
      <c r="AF775" s="10" t="s">
        <v>123</v>
      </c>
      <c r="AG775" s="10" t="s">
        <v>124</v>
      </c>
      <c r="AH775" s="11" t="s">
        <v>125</v>
      </c>
      <c r="AI775" s="10" t="s">
        <v>126</v>
      </c>
      <c r="AJ775" s="10" t="s">
        <v>127</v>
      </c>
      <c r="AK775" s="11" t="s">
        <v>128</v>
      </c>
      <c r="AL775" s="10" t="s">
        <v>129</v>
      </c>
      <c r="AM775" s="10" t="s">
        <v>130</v>
      </c>
      <c r="AN775" s="10" t="s">
        <v>131</v>
      </c>
      <c r="AO775" s="11" t="s">
        <v>132</v>
      </c>
      <c r="AP775" s="10" t="s">
        <v>133</v>
      </c>
      <c r="AQ775" s="10" t="s">
        <v>134</v>
      </c>
      <c r="AR775" s="11" t="s">
        <v>135</v>
      </c>
      <c r="AS775" s="10" t="s">
        <v>136</v>
      </c>
      <c r="AT775" s="10" t="s">
        <v>137</v>
      </c>
      <c r="AU775" s="10" t="s">
        <v>138</v>
      </c>
      <c r="AV775" s="10" t="s">
        <v>139</v>
      </c>
      <c r="AW775" s="11" t="s">
        <v>140</v>
      </c>
      <c r="AX775" s="10" t="s">
        <v>141</v>
      </c>
      <c r="AY775" s="11" t="s">
        <v>142</v>
      </c>
      <c r="AZ775" s="10" t="s">
        <v>143</v>
      </c>
      <c r="BA775" s="11" t="s">
        <v>144</v>
      </c>
      <c r="BB775" s="10" t="s">
        <v>145</v>
      </c>
      <c r="BC775" s="10" t="s">
        <v>146</v>
      </c>
      <c r="BD775" s="11" t="s">
        <v>147</v>
      </c>
      <c r="BE775" s="10" t="s">
        <v>148</v>
      </c>
      <c r="BF775" s="12" t="s">
        <v>149</v>
      </c>
    </row>
    <row r="776" spans="1:58" ht="24.95" customHeight="1">
      <c r="A776" s="7" t="s">
        <v>69</v>
      </c>
      <c r="B776" s="15" t="s">
        <v>150</v>
      </c>
      <c r="C776" s="17">
        <v>602</v>
      </c>
      <c r="D776" s="17">
        <v>217</v>
      </c>
      <c r="E776" s="16">
        <v>131</v>
      </c>
      <c r="F776" s="16">
        <v>229</v>
      </c>
      <c r="G776" s="17">
        <v>271</v>
      </c>
      <c r="H776" s="16">
        <v>326</v>
      </c>
      <c r="I776" s="17">
        <v>119</v>
      </c>
      <c r="J776" s="16">
        <v>158</v>
      </c>
      <c r="K776" s="16">
        <v>157</v>
      </c>
      <c r="L776" s="16">
        <v>168</v>
      </c>
      <c r="M776" s="17">
        <v>361</v>
      </c>
      <c r="N776" s="16">
        <v>186</v>
      </c>
      <c r="O776" s="17">
        <v>163</v>
      </c>
      <c r="P776" s="16">
        <v>187</v>
      </c>
      <c r="Q776" s="16">
        <v>150</v>
      </c>
      <c r="R776" s="16">
        <v>99</v>
      </c>
      <c r="S776" s="16">
        <v>349</v>
      </c>
      <c r="T776" s="16">
        <v>250</v>
      </c>
      <c r="U776" s="17">
        <v>258</v>
      </c>
      <c r="V776" s="16">
        <v>265</v>
      </c>
      <c r="W776" s="17">
        <v>151</v>
      </c>
      <c r="X776" s="16">
        <v>183</v>
      </c>
      <c r="Y776" s="16">
        <v>268</v>
      </c>
      <c r="Z776" s="17">
        <v>286</v>
      </c>
      <c r="AA776" s="16">
        <v>102</v>
      </c>
      <c r="AB776" s="16">
        <v>125</v>
      </c>
      <c r="AC776" s="16">
        <v>90</v>
      </c>
      <c r="AD776" s="17">
        <v>239</v>
      </c>
      <c r="AE776" s="16">
        <v>160</v>
      </c>
      <c r="AF776" s="16">
        <v>194</v>
      </c>
      <c r="AG776" s="16">
        <v>353</v>
      </c>
      <c r="AH776" s="17">
        <v>171</v>
      </c>
      <c r="AI776" s="16">
        <v>161</v>
      </c>
      <c r="AJ776" s="16">
        <v>256</v>
      </c>
      <c r="AK776" s="17">
        <v>423</v>
      </c>
      <c r="AL776" s="16">
        <v>177</v>
      </c>
      <c r="AM776" s="16">
        <v>235</v>
      </c>
      <c r="AN776" s="16">
        <v>385</v>
      </c>
      <c r="AO776" s="17">
        <v>102</v>
      </c>
      <c r="AP776" s="16">
        <v>190</v>
      </c>
      <c r="AQ776" s="16">
        <v>258</v>
      </c>
      <c r="AR776" s="17">
        <v>253</v>
      </c>
      <c r="AS776" s="16">
        <v>126</v>
      </c>
      <c r="AT776" s="16">
        <v>379</v>
      </c>
      <c r="AU776" s="16">
        <v>179</v>
      </c>
      <c r="AV776" s="16">
        <v>270</v>
      </c>
      <c r="AW776" s="17">
        <v>220</v>
      </c>
      <c r="AX776" s="16">
        <v>316</v>
      </c>
      <c r="AY776" s="17">
        <v>495</v>
      </c>
      <c r="AZ776" s="16">
        <v>177</v>
      </c>
      <c r="BA776" s="17">
        <v>144</v>
      </c>
      <c r="BB776" s="16">
        <v>451</v>
      </c>
      <c r="BC776" s="16">
        <v>48</v>
      </c>
      <c r="BD776" s="17">
        <v>138</v>
      </c>
      <c r="BE776" s="16">
        <v>211</v>
      </c>
      <c r="BF776" s="18">
        <v>235</v>
      </c>
    </row>
    <row r="777" spans="1:58" ht="24.95" customHeight="1">
      <c r="A777" s="6"/>
      <c r="B777" s="15"/>
      <c r="C777" s="23"/>
      <c r="D777" s="23"/>
      <c r="E777" s="22"/>
      <c r="F777" s="22"/>
      <c r="G777" s="23"/>
      <c r="H777" s="22"/>
      <c r="I777" s="23"/>
      <c r="J777" s="22"/>
      <c r="K777" s="22"/>
      <c r="L777" s="22"/>
      <c r="M777" s="23"/>
      <c r="N777" s="22"/>
      <c r="O777" s="23"/>
      <c r="P777" s="22"/>
      <c r="Q777" s="22"/>
      <c r="R777" s="22"/>
      <c r="S777" s="22"/>
      <c r="T777" s="22"/>
      <c r="U777" s="23"/>
      <c r="V777" s="22"/>
      <c r="W777" s="23"/>
      <c r="X777" s="22"/>
      <c r="Y777" s="22"/>
      <c r="Z777" s="23"/>
      <c r="AA777" s="22"/>
      <c r="AB777" s="22"/>
      <c r="AC777" s="22"/>
      <c r="AD777" s="23"/>
      <c r="AE777" s="22"/>
      <c r="AF777" s="22"/>
      <c r="AG777" s="22"/>
      <c r="AH777" s="23"/>
      <c r="AI777" s="22"/>
      <c r="AJ777" s="22"/>
      <c r="AK777" s="23"/>
      <c r="AL777" s="22"/>
      <c r="AM777" s="22"/>
      <c r="AN777" s="22"/>
      <c r="AO777" s="23"/>
      <c r="AP777" s="22"/>
      <c r="AQ777" s="22"/>
      <c r="AR777" s="23"/>
      <c r="AS777" s="22"/>
      <c r="AT777" s="22"/>
      <c r="AU777" s="22"/>
      <c r="AV777" s="22"/>
      <c r="AW777" s="23"/>
      <c r="AX777" s="22"/>
      <c r="AY777" s="23"/>
      <c r="AZ777" s="22"/>
      <c r="BA777" s="23"/>
      <c r="BB777" s="22"/>
      <c r="BC777" s="22"/>
      <c r="BD777" s="23"/>
      <c r="BE777" s="22"/>
      <c r="BF777" s="25"/>
    </row>
    <row r="778" spans="1:58" ht="24.95" customHeight="1">
      <c r="A778" s="6"/>
      <c r="B778" s="15" t="s">
        <v>144</v>
      </c>
      <c r="C778" s="32">
        <v>0.24</v>
      </c>
      <c r="D778" s="32">
        <v>0.24</v>
      </c>
      <c r="E778" s="31">
        <v>0.27</v>
      </c>
      <c r="F778" s="31">
        <v>0.23</v>
      </c>
      <c r="G778" s="32">
        <v>0.24</v>
      </c>
      <c r="H778" s="31">
        <v>0.24</v>
      </c>
      <c r="I778" s="32">
        <v>0.23</v>
      </c>
      <c r="J778" s="31">
        <v>0.52</v>
      </c>
      <c r="K778" s="31">
        <v>0.16</v>
      </c>
      <c r="L778" s="31">
        <v>0.06</v>
      </c>
      <c r="M778" s="32">
        <v>0.23</v>
      </c>
      <c r="N778" s="31">
        <v>0.25</v>
      </c>
      <c r="O778" s="32">
        <v>0.22</v>
      </c>
      <c r="P778" s="31">
        <v>0.28999999999999998</v>
      </c>
      <c r="Q778" s="31">
        <v>0.22</v>
      </c>
      <c r="R778" s="31">
        <v>0.21</v>
      </c>
      <c r="S778" s="31">
        <v>0.26</v>
      </c>
      <c r="T778" s="31">
        <v>0.22</v>
      </c>
      <c r="U778" s="32">
        <v>0.27</v>
      </c>
      <c r="V778" s="31">
        <v>0.22</v>
      </c>
      <c r="W778" s="32">
        <v>0.21</v>
      </c>
      <c r="X778" s="31">
        <v>0.24</v>
      </c>
      <c r="Y778" s="31">
        <v>0.26</v>
      </c>
      <c r="Z778" s="32">
        <v>0.23</v>
      </c>
      <c r="AA778" s="31">
        <v>0.28999999999999998</v>
      </c>
      <c r="AB778" s="31">
        <v>0.17</v>
      </c>
      <c r="AC778" s="31">
        <v>0.3</v>
      </c>
      <c r="AD778" s="32">
        <v>0.18</v>
      </c>
      <c r="AE778" s="31">
        <v>0.25</v>
      </c>
      <c r="AF778" s="31">
        <v>0.31</v>
      </c>
      <c r="AG778" s="31">
        <v>0.28000000000000003</v>
      </c>
      <c r="AH778" s="32">
        <v>0.17</v>
      </c>
      <c r="AI778" s="31">
        <v>0.24</v>
      </c>
      <c r="AJ778" s="31">
        <v>0.28999999999999998</v>
      </c>
      <c r="AK778" s="32">
        <v>0.25</v>
      </c>
      <c r="AL778" s="31">
        <v>0.22</v>
      </c>
      <c r="AM778" s="31">
        <v>0.28000000000000003</v>
      </c>
      <c r="AN778" s="31">
        <v>0.26</v>
      </c>
      <c r="AO778" s="32">
        <v>0.21</v>
      </c>
      <c r="AP778" s="31">
        <v>0.32</v>
      </c>
      <c r="AQ778" s="31">
        <v>0.23</v>
      </c>
      <c r="AR778" s="32">
        <v>0.28999999999999998</v>
      </c>
      <c r="AS778" s="31">
        <v>0.22</v>
      </c>
      <c r="AT778" s="31">
        <v>0.27</v>
      </c>
      <c r="AU778" s="31">
        <v>0.19</v>
      </c>
      <c r="AV778" s="31">
        <v>0.25</v>
      </c>
      <c r="AW778" s="32">
        <v>0.18</v>
      </c>
      <c r="AX778" s="31">
        <v>0.27</v>
      </c>
      <c r="AY778" s="32">
        <v>0.25</v>
      </c>
      <c r="AZ778" s="31">
        <v>0.26</v>
      </c>
      <c r="BA778" s="32">
        <v>1</v>
      </c>
      <c r="BB778" s="31" t="s">
        <v>152</v>
      </c>
      <c r="BC778" s="31">
        <v>1</v>
      </c>
      <c r="BD778" s="32">
        <v>0.16</v>
      </c>
      <c r="BE778" s="31">
        <v>0.24</v>
      </c>
      <c r="BF778" s="34">
        <v>0.28999999999999998</v>
      </c>
    </row>
    <row r="779" spans="1:58" ht="24.95" customHeight="1">
      <c r="A779" s="6"/>
      <c r="B779" s="15" t="s">
        <v>145</v>
      </c>
      <c r="C779" s="32">
        <v>0.75</v>
      </c>
      <c r="D779" s="32">
        <v>0.76</v>
      </c>
      <c r="E779" s="31">
        <v>0.72</v>
      </c>
      <c r="F779" s="31">
        <v>0.76</v>
      </c>
      <c r="G779" s="32">
        <v>0.75</v>
      </c>
      <c r="H779" s="31">
        <v>0.75</v>
      </c>
      <c r="I779" s="32">
        <v>0.77</v>
      </c>
      <c r="J779" s="31">
        <v>0.48</v>
      </c>
      <c r="K779" s="31">
        <v>0.81</v>
      </c>
      <c r="L779" s="31">
        <v>0.94</v>
      </c>
      <c r="M779" s="32">
        <v>0.76</v>
      </c>
      <c r="N779" s="31">
        <v>0.75</v>
      </c>
      <c r="O779" s="32">
        <v>0.76</v>
      </c>
      <c r="P779" s="31">
        <v>0.7</v>
      </c>
      <c r="Q779" s="31">
        <v>0.77</v>
      </c>
      <c r="R779" s="31">
        <v>0.79</v>
      </c>
      <c r="S779" s="31">
        <v>0.73</v>
      </c>
      <c r="T779" s="31">
        <v>0.78</v>
      </c>
      <c r="U779" s="32">
        <v>0.73</v>
      </c>
      <c r="V779" s="31">
        <v>0.76</v>
      </c>
      <c r="W779" s="32">
        <v>0.78</v>
      </c>
      <c r="X779" s="31">
        <v>0.76</v>
      </c>
      <c r="Y779" s="31">
        <v>0.73</v>
      </c>
      <c r="Z779" s="32">
        <v>0.76</v>
      </c>
      <c r="AA779" s="31">
        <v>0.7</v>
      </c>
      <c r="AB779" s="31">
        <v>0.81</v>
      </c>
      <c r="AC779" s="31">
        <v>0.7</v>
      </c>
      <c r="AD779" s="32">
        <v>0.8</v>
      </c>
      <c r="AE779" s="31">
        <v>0.75</v>
      </c>
      <c r="AF779" s="31">
        <v>0.69</v>
      </c>
      <c r="AG779" s="31">
        <v>0.72</v>
      </c>
      <c r="AH779" s="32">
        <v>0.81</v>
      </c>
      <c r="AI779" s="31">
        <v>0.76</v>
      </c>
      <c r="AJ779" s="31">
        <v>0.7</v>
      </c>
      <c r="AK779" s="32">
        <v>0.74</v>
      </c>
      <c r="AL779" s="31">
        <v>0.76</v>
      </c>
      <c r="AM779" s="31">
        <v>0.72</v>
      </c>
      <c r="AN779" s="31">
        <v>0.74</v>
      </c>
      <c r="AO779" s="32">
        <v>0.76</v>
      </c>
      <c r="AP779" s="31">
        <v>0.68</v>
      </c>
      <c r="AQ779" s="31">
        <v>0.76</v>
      </c>
      <c r="AR779" s="32">
        <v>0.7</v>
      </c>
      <c r="AS779" s="31">
        <v>0.78</v>
      </c>
      <c r="AT779" s="31">
        <v>0.73</v>
      </c>
      <c r="AU779" s="31">
        <v>0.79</v>
      </c>
      <c r="AV779" s="31">
        <v>0.75</v>
      </c>
      <c r="AW779" s="32">
        <v>0.81</v>
      </c>
      <c r="AX779" s="31">
        <v>0.72</v>
      </c>
      <c r="AY779" s="32">
        <v>0.75</v>
      </c>
      <c r="AZ779" s="31">
        <v>0.74</v>
      </c>
      <c r="BA779" s="32" t="s">
        <v>152</v>
      </c>
      <c r="BB779" s="31">
        <v>1</v>
      </c>
      <c r="BC779" s="31" t="s">
        <v>152</v>
      </c>
      <c r="BD779" s="32">
        <v>0.83</v>
      </c>
      <c r="BE779" s="31">
        <v>0.76</v>
      </c>
      <c r="BF779" s="34">
        <v>0.71</v>
      </c>
    </row>
    <row r="780" spans="1:58" ht="24.95" customHeight="1">
      <c r="A780" s="8"/>
      <c r="B780" s="15" t="s">
        <v>308</v>
      </c>
      <c r="C780" s="39">
        <v>0.01</v>
      </c>
      <c r="D780" s="39" t="s">
        <v>152</v>
      </c>
      <c r="E780" s="35">
        <v>0.01</v>
      </c>
      <c r="F780" s="35">
        <v>0.01</v>
      </c>
      <c r="G780" s="39">
        <v>0.01</v>
      </c>
      <c r="H780" s="35">
        <v>0.01</v>
      </c>
      <c r="I780" s="39" t="s">
        <v>152</v>
      </c>
      <c r="J780" s="35" t="s">
        <v>152</v>
      </c>
      <c r="K780" s="35">
        <v>0.03</v>
      </c>
      <c r="L780" s="35">
        <v>0.01</v>
      </c>
      <c r="M780" s="39">
        <v>0.02</v>
      </c>
      <c r="N780" s="35" t="s">
        <v>152</v>
      </c>
      <c r="O780" s="39">
        <v>0.02</v>
      </c>
      <c r="P780" s="35">
        <v>0.01</v>
      </c>
      <c r="Q780" s="35">
        <v>0.01</v>
      </c>
      <c r="R780" s="35" t="s">
        <v>152</v>
      </c>
      <c r="S780" s="35">
        <v>0.01</v>
      </c>
      <c r="T780" s="35">
        <v>0.01</v>
      </c>
      <c r="U780" s="39" t="s">
        <v>152</v>
      </c>
      <c r="V780" s="35">
        <v>0.02</v>
      </c>
      <c r="W780" s="39">
        <v>0.01</v>
      </c>
      <c r="X780" s="35">
        <v>0.01</v>
      </c>
      <c r="Y780" s="35">
        <v>0.01</v>
      </c>
      <c r="Z780" s="39">
        <v>0.01</v>
      </c>
      <c r="AA780" s="35">
        <v>0.01</v>
      </c>
      <c r="AB780" s="35">
        <v>0.02</v>
      </c>
      <c r="AC780" s="35" t="s">
        <v>152</v>
      </c>
      <c r="AD780" s="39">
        <v>0.02</v>
      </c>
      <c r="AE780" s="35">
        <v>0.01</v>
      </c>
      <c r="AF780" s="35" t="s">
        <v>152</v>
      </c>
      <c r="AG780" s="35">
        <v>0</v>
      </c>
      <c r="AH780" s="39">
        <v>0.02</v>
      </c>
      <c r="AI780" s="35" t="s">
        <v>152</v>
      </c>
      <c r="AJ780" s="35">
        <v>0.01</v>
      </c>
      <c r="AK780" s="39">
        <v>0.01</v>
      </c>
      <c r="AL780" s="35">
        <v>0.01</v>
      </c>
      <c r="AM780" s="35" t="s">
        <v>152</v>
      </c>
      <c r="AN780" s="35">
        <v>0.01</v>
      </c>
      <c r="AO780" s="39">
        <v>0.03</v>
      </c>
      <c r="AP780" s="35" t="s">
        <v>152</v>
      </c>
      <c r="AQ780" s="35">
        <v>0.01</v>
      </c>
      <c r="AR780" s="39">
        <v>0.01</v>
      </c>
      <c r="AS780" s="35" t="s">
        <v>152</v>
      </c>
      <c r="AT780" s="35">
        <v>0.01</v>
      </c>
      <c r="AU780" s="35">
        <v>0.02</v>
      </c>
      <c r="AV780" s="35">
        <v>0</v>
      </c>
      <c r="AW780" s="39">
        <v>0.01</v>
      </c>
      <c r="AX780" s="35">
        <v>0.01</v>
      </c>
      <c r="AY780" s="39">
        <v>0.01</v>
      </c>
      <c r="AZ780" s="35" t="s">
        <v>152</v>
      </c>
      <c r="BA780" s="39" t="s">
        <v>152</v>
      </c>
      <c r="BB780" s="35" t="s">
        <v>152</v>
      </c>
      <c r="BC780" s="35" t="s">
        <v>152</v>
      </c>
      <c r="BD780" s="39">
        <v>0.01</v>
      </c>
      <c r="BE780" s="35" t="s">
        <v>152</v>
      </c>
      <c r="BF780" s="38" t="s">
        <v>152</v>
      </c>
    </row>
    <row r="782" spans="1:58" ht="24.95" customHeight="1">
      <c r="A782" s="1"/>
      <c r="B782" s="1" t="s">
        <v>70</v>
      </c>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row>
    <row r="783" spans="1:58" ht="24.9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row>
    <row r="784" spans="1:58" ht="24.95" customHeight="1">
      <c r="A784" s="2" t="s">
        <v>75</v>
      </c>
      <c r="B784" s="3"/>
      <c r="C784" s="69" t="s">
        <v>74</v>
      </c>
      <c r="D784" s="66" t="s">
        <v>76</v>
      </c>
      <c r="E784" s="68"/>
      <c r="F784" s="67"/>
      <c r="G784" s="66" t="s">
        <v>77</v>
      </c>
      <c r="H784" s="67"/>
      <c r="I784" s="66" t="s">
        <v>78</v>
      </c>
      <c r="J784" s="68"/>
      <c r="K784" s="68"/>
      <c r="L784" s="67"/>
      <c r="M784" s="66" t="s">
        <v>79</v>
      </c>
      <c r="N784" s="67"/>
      <c r="O784" s="66" t="s">
        <v>80</v>
      </c>
      <c r="P784" s="68"/>
      <c r="Q784" s="68"/>
      <c r="R784" s="68"/>
      <c r="S784" s="68"/>
      <c r="T784" s="67"/>
      <c r="U784" s="66" t="s">
        <v>81</v>
      </c>
      <c r="V784" s="67"/>
      <c r="W784" s="66" t="s">
        <v>82</v>
      </c>
      <c r="X784" s="68"/>
      <c r="Y784" s="67"/>
      <c r="Z784" s="66" t="s">
        <v>83</v>
      </c>
      <c r="AA784" s="68"/>
      <c r="AB784" s="68"/>
      <c r="AC784" s="67"/>
      <c r="AD784" s="66" t="s">
        <v>84</v>
      </c>
      <c r="AE784" s="68"/>
      <c r="AF784" s="68"/>
      <c r="AG784" s="67"/>
      <c r="AH784" s="66" t="s">
        <v>85</v>
      </c>
      <c r="AI784" s="68"/>
      <c r="AJ784" s="67"/>
      <c r="AK784" s="66" t="s">
        <v>86</v>
      </c>
      <c r="AL784" s="68"/>
      <c r="AM784" s="68"/>
      <c r="AN784" s="67"/>
      <c r="AO784" s="66" t="s">
        <v>87</v>
      </c>
      <c r="AP784" s="68"/>
      <c r="AQ784" s="67"/>
      <c r="AR784" s="66" t="s">
        <v>88</v>
      </c>
      <c r="AS784" s="68"/>
      <c r="AT784" s="68"/>
      <c r="AU784" s="67"/>
      <c r="AV784" s="65" t="s">
        <v>89</v>
      </c>
      <c r="AW784" s="66" t="s">
        <v>90</v>
      </c>
      <c r="AX784" s="67"/>
      <c r="AY784" s="66" t="s">
        <v>91</v>
      </c>
      <c r="AZ784" s="67"/>
      <c r="BA784" s="66" t="s">
        <v>92</v>
      </c>
      <c r="BB784" s="68"/>
      <c r="BC784" s="67"/>
      <c r="BD784" s="66" t="s">
        <v>93</v>
      </c>
      <c r="BE784" s="68"/>
      <c r="BF784" s="67"/>
    </row>
    <row r="785" spans="1:58" ht="24.95" customHeight="1">
      <c r="A785" s="5"/>
      <c r="B785" s="4"/>
      <c r="C785" s="11" t="s">
        <v>94</v>
      </c>
      <c r="D785" s="11" t="s">
        <v>95</v>
      </c>
      <c r="E785" s="10" t="s">
        <v>96</v>
      </c>
      <c r="F785" s="10" t="s">
        <v>97</v>
      </c>
      <c r="G785" s="11" t="s">
        <v>98</v>
      </c>
      <c r="H785" s="10" t="s">
        <v>99</v>
      </c>
      <c r="I785" s="11" t="s">
        <v>100</v>
      </c>
      <c r="J785" s="10" t="s">
        <v>101</v>
      </c>
      <c r="K785" s="10" t="s">
        <v>102</v>
      </c>
      <c r="L785" s="10" t="s">
        <v>103</v>
      </c>
      <c r="M785" s="11" t="s">
        <v>104</v>
      </c>
      <c r="N785" s="10" t="s">
        <v>105</v>
      </c>
      <c r="O785" s="11" t="s">
        <v>106</v>
      </c>
      <c r="P785" s="10" t="s">
        <v>107</v>
      </c>
      <c r="Q785" s="10" t="s">
        <v>108</v>
      </c>
      <c r="R785" s="10" t="s">
        <v>109</v>
      </c>
      <c r="S785" s="10" t="s">
        <v>110</v>
      </c>
      <c r="T785" s="10" t="s">
        <v>111</v>
      </c>
      <c r="U785" s="11" t="s">
        <v>112</v>
      </c>
      <c r="V785" s="10" t="s">
        <v>113</v>
      </c>
      <c r="W785" s="11" t="s">
        <v>114</v>
      </c>
      <c r="X785" s="10" t="s">
        <v>115</v>
      </c>
      <c r="Y785" s="10" t="s">
        <v>116</v>
      </c>
      <c r="Z785" s="11" t="s">
        <v>117</v>
      </c>
      <c r="AA785" s="10" t="s">
        <v>118</v>
      </c>
      <c r="AB785" s="10" t="s">
        <v>119</v>
      </c>
      <c r="AC785" s="10" t="s">
        <v>120</v>
      </c>
      <c r="AD785" s="11" t="s">
        <v>121</v>
      </c>
      <c r="AE785" s="10" t="s">
        <v>122</v>
      </c>
      <c r="AF785" s="10" t="s">
        <v>123</v>
      </c>
      <c r="AG785" s="10" t="s">
        <v>124</v>
      </c>
      <c r="AH785" s="11" t="s">
        <v>125</v>
      </c>
      <c r="AI785" s="10" t="s">
        <v>126</v>
      </c>
      <c r="AJ785" s="10" t="s">
        <v>127</v>
      </c>
      <c r="AK785" s="11" t="s">
        <v>128</v>
      </c>
      <c r="AL785" s="10" t="s">
        <v>129</v>
      </c>
      <c r="AM785" s="10" t="s">
        <v>130</v>
      </c>
      <c r="AN785" s="10" t="s">
        <v>131</v>
      </c>
      <c r="AO785" s="11" t="s">
        <v>132</v>
      </c>
      <c r="AP785" s="10" t="s">
        <v>133</v>
      </c>
      <c r="AQ785" s="10" t="s">
        <v>134</v>
      </c>
      <c r="AR785" s="11" t="s">
        <v>135</v>
      </c>
      <c r="AS785" s="10" t="s">
        <v>136</v>
      </c>
      <c r="AT785" s="10" t="s">
        <v>137</v>
      </c>
      <c r="AU785" s="10" t="s">
        <v>138</v>
      </c>
      <c r="AV785" s="10" t="s">
        <v>139</v>
      </c>
      <c r="AW785" s="11" t="s">
        <v>140</v>
      </c>
      <c r="AX785" s="10" t="s">
        <v>141</v>
      </c>
      <c r="AY785" s="11" t="s">
        <v>142</v>
      </c>
      <c r="AZ785" s="10" t="s">
        <v>143</v>
      </c>
      <c r="BA785" s="11" t="s">
        <v>144</v>
      </c>
      <c r="BB785" s="10" t="s">
        <v>145</v>
      </c>
      <c r="BC785" s="10" t="s">
        <v>146</v>
      </c>
      <c r="BD785" s="11" t="s">
        <v>147</v>
      </c>
      <c r="BE785" s="10" t="s">
        <v>148</v>
      </c>
      <c r="BF785" s="12" t="s">
        <v>149</v>
      </c>
    </row>
    <row r="786" spans="1:58" ht="24.95" customHeight="1">
      <c r="A786" s="7" t="s">
        <v>70</v>
      </c>
      <c r="B786" s="15" t="s">
        <v>150</v>
      </c>
      <c r="C786" s="17">
        <v>602</v>
      </c>
      <c r="D786" s="17">
        <v>217</v>
      </c>
      <c r="E786" s="16">
        <v>131</v>
      </c>
      <c r="F786" s="16">
        <v>229</v>
      </c>
      <c r="G786" s="17">
        <v>271</v>
      </c>
      <c r="H786" s="16">
        <v>326</v>
      </c>
      <c r="I786" s="17">
        <v>119</v>
      </c>
      <c r="J786" s="16">
        <v>158</v>
      </c>
      <c r="K786" s="16">
        <v>157</v>
      </c>
      <c r="L786" s="16">
        <v>168</v>
      </c>
      <c r="M786" s="17">
        <v>361</v>
      </c>
      <c r="N786" s="16">
        <v>186</v>
      </c>
      <c r="O786" s="17">
        <v>163</v>
      </c>
      <c r="P786" s="16">
        <v>187</v>
      </c>
      <c r="Q786" s="16">
        <v>150</v>
      </c>
      <c r="R786" s="16">
        <v>99</v>
      </c>
      <c r="S786" s="16">
        <v>349</v>
      </c>
      <c r="T786" s="16">
        <v>250</v>
      </c>
      <c r="U786" s="17">
        <v>258</v>
      </c>
      <c r="V786" s="16">
        <v>265</v>
      </c>
      <c r="W786" s="17">
        <v>151</v>
      </c>
      <c r="X786" s="16">
        <v>183</v>
      </c>
      <c r="Y786" s="16">
        <v>268</v>
      </c>
      <c r="Z786" s="17">
        <v>286</v>
      </c>
      <c r="AA786" s="16">
        <v>102</v>
      </c>
      <c r="AB786" s="16">
        <v>125</v>
      </c>
      <c r="AC786" s="16">
        <v>90</v>
      </c>
      <c r="AD786" s="17">
        <v>239</v>
      </c>
      <c r="AE786" s="16">
        <v>160</v>
      </c>
      <c r="AF786" s="16">
        <v>194</v>
      </c>
      <c r="AG786" s="16">
        <v>353</v>
      </c>
      <c r="AH786" s="17">
        <v>171</v>
      </c>
      <c r="AI786" s="16">
        <v>161</v>
      </c>
      <c r="AJ786" s="16">
        <v>256</v>
      </c>
      <c r="AK786" s="17">
        <v>423</v>
      </c>
      <c r="AL786" s="16">
        <v>177</v>
      </c>
      <c r="AM786" s="16">
        <v>235</v>
      </c>
      <c r="AN786" s="16">
        <v>385</v>
      </c>
      <c r="AO786" s="17">
        <v>102</v>
      </c>
      <c r="AP786" s="16">
        <v>190</v>
      </c>
      <c r="AQ786" s="16">
        <v>258</v>
      </c>
      <c r="AR786" s="17">
        <v>253</v>
      </c>
      <c r="AS786" s="16">
        <v>126</v>
      </c>
      <c r="AT786" s="16">
        <v>379</v>
      </c>
      <c r="AU786" s="16">
        <v>179</v>
      </c>
      <c r="AV786" s="16">
        <v>270</v>
      </c>
      <c r="AW786" s="17">
        <v>220</v>
      </c>
      <c r="AX786" s="16">
        <v>316</v>
      </c>
      <c r="AY786" s="17">
        <v>495</v>
      </c>
      <c r="AZ786" s="16">
        <v>177</v>
      </c>
      <c r="BA786" s="17">
        <v>144</v>
      </c>
      <c r="BB786" s="16">
        <v>451</v>
      </c>
      <c r="BC786" s="16">
        <v>48</v>
      </c>
      <c r="BD786" s="17">
        <v>138</v>
      </c>
      <c r="BE786" s="16">
        <v>211</v>
      </c>
      <c r="BF786" s="18">
        <v>235</v>
      </c>
    </row>
    <row r="787" spans="1:58" ht="24.95" customHeight="1">
      <c r="A787" s="6"/>
      <c r="B787" s="15"/>
      <c r="C787" s="23"/>
      <c r="D787" s="23"/>
      <c r="E787" s="22"/>
      <c r="F787" s="22"/>
      <c r="G787" s="23"/>
      <c r="H787" s="22"/>
      <c r="I787" s="23"/>
      <c r="J787" s="22"/>
      <c r="K787" s="22"/>
      <c r="L787" s="22"/>
      <c r="M787" s="23"/>
      <c r="N787" s="22"/>
      <c r="O787" s="23"/>
      <c r="P787" s="22"/>
      <c r="Q787" s="22"/>
      <c r="R787" s="22"/>
      <c r="S787" s="22"/>
      <c r="T787" s="22"/>
      <c r="U787" s="23"/>
      <c r="V787" s="22"/>
      <c r="W787" s="23"/>
      <c r="X787" s="22"/>
      <c r="Y787" s="22"/>
      <c r="Z787" s="23"/>
      <c r="AA787" s="22"/>
      <c r="AB787" s="22"/>
      <c r="AC787" s="22"/>
      <c r="AD787" s="23"/>
      <c r="AE787" s="22"/>
      <c r="AF787" s="22"/>
      <c r="AG787" s="22"/>
      <c r="AH787" s="23"/>
      <c r="AI787" s="22"/>
      <c r="AJ787" s="22"/>
      <c r="AK787" s="23"/>
      <c r="AL787" s="22"/>
      <c r="AM787" s="22"/>
      <c r="AN787" s="22"/>
      <c r="AO787" s="23"/>
      <c r="AP787" s="22"/>
      <c r="AQ787" s="22"/>
      <c r="AR787" s="23"/>
      <c r="AS787" s="22"/>
      <c r="AT787" s="22"/>
      <c r="AU787" s="22"/>
      <c r="AV787" s="22"/>
      <c r="AW787" s="23"/>
      <c r="AX787" s="22"/>
      <c r="AY787" s="23"/>
      <c r="AZ787" s="22"/>
      <c r="BA787" s="23"/>
      <c r="BB787" s="22"/>
      <c r="BC787" s="22"/>
      <c r="BD787" s="23"/>
      <c r="BE787" s="22"/>
      <c r="BF787" s="25"/>
    </row>
    <row r="788" spans="1:58" ht="24.95" customHeight="1">
      <c r="A788" s="6"/>
      <c r="B788" s="15" t="s">
        <v>309</v>
      </c>
      <c r="C788" s="32">
        <v>0.08</v>
      </c>
      <c r="D788" s="32">
        <v>0.1</v>
      </c>
      <c r="E788" s="31">
        <v>0.09</v>
      </c>
      <c r="F788" s="31">
        <v>0.06</v>
      </c>
      <c r="G788" s="32">
        <v>0.09</v>
      </c>
      <c r="H788" s="31">
        <v>7.0000000000000007E-2</v>
      </c>
      <c r="I788" s="32">
        <v>0.16</v>
      </c>
      <c r="J788" s="31">
        <v>0.15</v>
      </c>
      <c r="K788" s="31">
        <v>0.02</v>
      </c>
      <c r="L788" s="31">
        <v>0.01</v>
      </c>
      <c r="M788" s="32">
        <v>0.08</v>
      </c>
      <c r="N788" s="31">
        <v>0.08</v>
      </c>
      <c r="O788" s="32">
        <v>0.1</v>
      </c>
      <c r="P788" s="31">
        <v>0.09</v>
      </c>
      <c r="Q788" s="31">
        <v>0.06</v>
      </c>
      <c r="R788" s="31">
        <v>0.06</v>
      </c>
      <c r="S788" s="31">
        <v>0.09</v>
      </c>
      <c r="T788" s="31">
        <v>0.06</v>
      </c>
      <c r="U788" s="32">
        <v>0.09</v>
      </c>
      <c r="V788" s="31">
        <v>0.06</v>
      </c>
      <c r="W788" s="32">
        <v>0.08</v>
      </c>
      <c r="X788" s="31">
        <v>0.06</v>
      </c>
      <c r="Y788" s="31">
        <v>0.1</v>
      </c>
      <c r="Z788" s="32">
        <v>7.0000000000000007E-2</v>
      </c>
      <c r="AA788" s="31">
        <v>7.0000000000000007E-2</v>
      </c>
      <c r="AB788" s="31">
        <v>0.05</v>
      </c>
      <c r="AC788" s="31">
        <v>0.16</v>
      </c>
      <c r="AD788" s="32">
        <v>7.0000000000000007E-2</v>
      </c>
      <c r="AE788" s="31">
        <v>0.06</v>
      </c>
      <c r="AF788" s="31">
        <v>0.1</v>
      </c>
      <c r="AG788" s="31">
        <v>0.09</v>
      </c>
      <c r="AH788" s="32">
        <v>7.0000000000000007E-2</v>
      </c>
      <c r="AI788" s="31">
        <v>0.05</v>
      </c>
      <c r="AJ788" s="31">
        <v>0.1</v>
      </c>
      <c r="AK788" s="32">
        <v>0.09</v>
      </c>
      <c r="AL788" s="31">
        <v>0.06</v>
      </c>
      <c r="AM788" s="31">
        <v>0.11</v>
      </c>
      <c r="AN788" s="31">
        <v>0.09</v>
      </c>
      <c r="AO788" s="32">
        <v>0.09</v>
      </c>
      <c r="AP788" s="31">
        <v>0.08</v>
      </c>
      <c r="AQ788" s="31">
        <v>0.09</v>
      </c>
      <c r="AR788" s="32">
        <v>0.11</v>
      </c>
      <c r="AS788" s="31">
        <v>0.05</v>
      </c>
      <c r="AT788" s="31">
        <v>0.09</v>
      </c>
      <c r="AU788" s="31">
        <v>0.06</v>
      </c>
      <c r="AV788" s="31">
        <v>7.0000000000000007E-2</v>
      </c>
      <c r="AW788" s="32">
        <v>0.03</v>
      </c>
      <c r="AX788" s="31">
        <v>0.1</v>
      </c>
      <c r="AY788" s="32">
        <v>0.09</v>
      </c>
      <c r="AZ788" s="31">
        <v>0.08</v>
      </c>
      <c r="BA788" s="32">
        <v>0.33</v>
      </c>
      <c r="BB788" s="31" t="s">
        <v>152</v>
      </c>
      <c r="BC788" s="31">
        <v>1</v>
      </c>
      <c r="BD788" s="32">
        <v>0.05</v>
      </c>
      <c r="BE788" s="31">
        <v>7.0000000000000007E-2</v>
      </c>
      <c r="BF788" s="34">
        <v>0.11</v>
      </c>
    </row>
    <row r="789" spans="1:58" ht="24.95" customHeight="1">
      <c r="A789" s="6"/>
      <c r="B789" s="15" t="s">
        <v>310</v>
      </c>
      <c r="C789" s="32">
        <v>0.1</v>
      </c>
      <c r="D789" s="32">
        <v>0.1</v>
      </c>
      <c r="E789" s="31">
        <v>0.12</v>
      </c>
      <c r="F789" s="31">
        <v>0.09</v>
      </c>
      <c r="G789" s="32">
        <v>0.09</v>
      </c>
      <c r="H789" s="31">
        <v>0.1</v>
      </c>
      <c r="I789" s="32">
        <v>0.09</v>
      </c>
      <c r="J789" s="31">
        <v>0.24</v>
      </c>
      <c r="K789" s="31">
        <v>0.05</v>
      </c>
      <c r="L789" s="31">
        <v>0.02</v>
      </c>
      <c r="M789" s="32">
        <v>0.1</v>
      </c>
      <c r="N789" s="31">
        <v>0.11</v>
      </c>
      <c r="O789" s="32">
        <v>0.1</v>
      </c>
      <c r="P789" s="31">
        <v>0.12</v>
      </c>
      <c r="Q789" s="31">
        <v>0.1</v>
      </c>
      <c r="R789" s="31">
        <v>7.0000000000000007E-2</v>
      </c>
      <c r="S789" s="31">
        <v>0.11</v>
      </c>
      <c r="T789" s="31">
        <v>0.08</v>
      </c>
      <c r="U789" s="32">
        <v>0.13</v>
      </c>
      <c r="V789" s="31">
        <v>0.08</v>
      </c>
      <c r="W789" s="32">
        <v>0.08</v>
      </c>
      <c r="X789" s="31">
        <v>0.08</v>
      </c>
      <c r="Y789" s="31">
        <v>0.12</v>
      </c>
      <c r="Z789" s="32">
        <v>0.09</v>
      </c>
      <c r="AA789" s="31">
        <v>0.13</v>
      </c>
      <c r="AB789" s="31">
        <v>0.08</v>
      </c>
      <c r="AC789" s="31">
        <v>0.14000000000000001</v>
      </c>
      <c r="AD789" s="32">
        <v>0.06</v>
      </c>
      <c r="AE789" s="31">
        <v>0.11</v>
      </c>
      <c r="AF789" s="31">
        <v>0.14000000000000001</v>
      </c>
      <c r="AG789" s="31">
        <v>0.13</v>
      </c>
      <c r="AH789" s="32">
        <v>0.06</v>
      </c>
      <c r="AI789" s="31">
        <v>0.11</v>
      </c>
      <c r="AJ789" s="31">
        <v>0.12</v>
      </c>
      <c r="AK789" s="32">
        <v>0.11</v>
      </c>
      <c r="AL789" s="31">
        <v>0.06</v>
      </c>
      <c r="AM789" s="31">
        <v>0.12</v>
      </c>
      <c r="AN789" s="31">
        <v>0.1</v>
      </c>
      <c r="AO789" s="32">
        <v>0.11</v>
      </c>
      <c r="AP789" s="31">
        <v>0.13</v>
      </c>
      <c r="AQ789" s="31">
        <v>0.09</v>
      </c>
      <c r="AR789" s="32">
        <v>0.12</v>
      </c>
      <c r="AS789" s="31">
        <v>0.1</v>
      </c>
      <c r="AT789" s="31">
        <v>0.12</v>
      </c>
      <c r="AU789" s="31">
        <v>0.06</v>
      </c>
      <c r="AV789" s="31">
        <v>0.09</v>
      </c>
      <c r="AW789" s="32">
        <v>0.08</v>
      </c>
      <c r="AX789" s="31">
        <v>0.12</v>
      </c>
      <c r="AY789" s="32">
        <v>0.11</v>
      </c>
      <c r="AZ789" s="31">
        <v>0.11</v>
      </c>
      <c r="BA789" s="32">
        <v>0.42</v>
      </c>
      <c r="BB789" s="31" t="s">
        <v>152</v>
      </c>
      <c r="BC789" s="31">
        <v>0.36</v>
      </c>
      <c r="BD789" s="32">
        <v>0.06</v>
      </c>
      <c r="BE789" s="31">
        <v>0.1</v>
      </c>
      <c r="BF789" s="34">
        <v>0.12</v>
      </c>
    </row>
    <row r="790" spans="1:58" ht="24.95" customHeight="1">
      <c r="A790" s="6"/>
      <c r="B790" s="15" t="s">
        <v>311</v>
      </c>
      <c r="C790" s="32">
        <v>0.08</v>
      </c>
      <c r="D790" s="32">
        <v>7.0000000000000007E-2</v>
      </c>
      <c r="E790" s="31">
        <v>0.1</v>
      </c>
      <c r="F790" s="31">
        <v>7.0000000000000007E-2</v>
      </c>
      <c r="G790" s="32">
        <v>7.0000000000000007E-2</v>
      </c>
      <c r="H790" s="31">
        <v>0.08</v>
      </c>
      <c r="I790" s="32">
        <v>0.02</v>
      </c>
      <c r="J790" s="31">
        <v>0.22</v>
      </c>
      <c r="K790" s="31">
        <v>0.01</v>
      </c>
      <c r="L790" s="31">
        <v>0.04</v>
      </c>
      <c r="M790" s="32">
        <v>0.06</v>
      </c>
      <c r="N790" s="31">
        <v>0.09</v>
      </c>
      <c r="O790" s="32">
        <v>0.06</v>
      </c>
      <c r="P790" s="31">
        <v>0.08</v>
      </c>
      <c r="Q790" s="31">
        <v>0.08</v>
      </c>
      <c r="R790" s="31">
        <v>0.09</v>
      </c>
      <c r="S790" s="31">
        <v>7.0000000000000007E-2</v>
      </c>
      <c r="T790" s="31">
        <v>0.08</v>
      </c>
      <c r="U790" s="32">
        <v>0.09</v>
      </c>
      <c r="V790" s="31">
        <v>0.06</v>
      </c>
      <c r="W790" s="32">
        <v>0.06</v>
      </c>
      <c r="X790" s="31">
        <v>0.09</v>
      </c>
      <c r="Y790" s="31">
        <v>7.0000000000000007E-2</v>
      </c>
      <c r="Z790" s="32">
        <v>0.08</v>
      </c>
      <c r="AA790" s="31">
        <v>0.09</v>
      </c>
      <c r="AB790" s="31">
        <v>0.03</v>
      </c>
      <c r="AC790" s="31">
        <v>0.1</v>
      </c>
      <c r="AD790" s="32">
        <v>0.04</v>
      </c>
      <c r="AE790" s="31">
        <v>0.1</v>
      </c>
      <c r="AF790" s="31">
        <v>0.1</v>
      </c>
      <c r="AG790" s="31">
        <v>0.1</v>
      </c>
      <c r="AH790" s="32">
        <v>0.05</v>
      </c>
      <c r="AI790" s="31">
        <v>0.1</v>
      </c>
      <c r="AJ790" s="31">
        <v>0.08</v>
      </c>
      <c r="AK790" s="32">
        <v>0.08</v>
      </c>
      <c r="AL790" s="31">
        <v>0.08</v>
      </c>
      <c r="AM790" s="31">
        <v>0.1</v>
      </c>
      <c r="AN790" s="31">
        <v>0.09</v>
      </c>
      <c r="AO790" s="32">
        <v>0.04</v>
      </c>
      <c r="AP790" s="31">
        <v>0.12</v>
      </c>
      <c r="AQ790" s="31">
        <v>7.0000000000000007E-2</v>
      </c>
      <c r="AR790" s="32">
        <v>0.11</v>
      </c>
      <c r="AS790" s="31">
        <v>0.05</v>
      </c>
      <c r="AT790" s="31">
        <v>0.09</v>
      </c>
      <c r="AU790" s="31">
        <v>0.05</v>
      </c>
      <c r="AV790" s="31">
        <v>0.1</v>
      </c>
      <c r="AW790" s="32">
        <v>0.04</v>
      </c>
      <c r="AX790" s="31">
        <v>0.09</v>
      </c>
      <c r="AY790" s="32">
        <v>7.0000000000000007E-2</v>
      </c>
      <c r="AZ790" s="31">
        <v>0.09</v>
      </c>
      <c r="BA790" s="32">
        <v>0.31</v>
      </c>
      <c r="BB790" s="31" t="s">
        <v>152</v>
      </c>
      <c r="BC790" s="31">
        <v>0.16</v>
      </c>
      <c r="BD790" s="32">
        <v>0.06</v>
      </c>
      <c r="BE790" s="31">
        <v>0.06</v>
      </c>
      <c r="BF790" s="34">
        <v>0.1</v>
      </c>
    </row>
    <row r="791" spans="1:58" ht="24.95" customHeight="1">
      <c r="A791" s="6"/>
      <c r="B791" s="15" t="s">
        <v>312</v>
      </c>
      <c r="C791" s="32">
        <v>0.09</v>
      </c>
      <c r="D791" s="32">
        <v>0.09</v>
      </c>
      <c r="E791" s="31">
        <v>0.12</v>
      </c>
      <c r="F791" s="31">
        <v>0.09</v>
      </c>
      <c r="G791" s="32">
        <v>0.08</v>
      </c>
      <c r="H791" s="31">
        <v>0.1</v>
      </c>
      <c r="I791" s="32">
        <v>0.01</v>
      </c>
      <c r="J791" s="31">
        <v>0.21</v>
      </c>
      <c r="K791" s="31">
        <v>0.1</v>
      </c>
      <c r="L791" s="31">
        <v>0.03</v>
      </c>
      <c r="M791" s="32">
        <v>0.08</v>
      </c>
      <c r="N791" s="31">
        <v>0.1</v>
      </c>
      <c r="O791" s="32">
        <v>0.08</v>
      </c>
      <c r="P791" s="31">
        <v>0.11</v>
      </c>
      <c r="Q791" s="31">
        <v>7.0000000000000007E-2</v>
      </c>
      <c r="R791" s="31">
        <v>0.1</v>
      </c>
      <c r="S791" s="31">
        <v>0.1</v>
      </c>
      <c r="T791" s="31">
        <v>0.09</v>
      </c>
      <c r="U791" s="32">
        <v>0.11</v>
      </c>
      <c r="V791" s="31">
        <v>0.08</v>
      </c>
      <c r="W791" s="32">
        <v>0.06</v>
      </c>
      <c r="X791" s="31">
        <v>0.13</v>
      </c>
      <c r="Y791" s="31">
        <v>0.09</v>
      </c>
      <c r="Z791" s="32">
        <v>0.1</v>
      </c>
      <c r="AA791" s="31">
        <v>0.11</v>
      </c>
      <c r="AB791" s="31">
        <v>0.06</v>
      </c>
      <c r="AC791" s="31">
        <v>0.09</v>
      </c>
      <c r="AD791" s="32">
        <v>7.0000000000000007E-2</v>
      </c>
      <c r="AE791" s="31">
        <v>0.09</v>
      </c>
      <c r="AF791" s="31">
        <v>0.12</v>
      </c>
      <c r="AG791" s="31">
        <v>0.11</v>
      </c>
      <c r="AH791" s="32">
        <v>0.05</v>
      </c>
      <c r="AI791" s="31">
        <v>0.11</v>
      </c>
      <c r="AJ791" s="31">
        <v>0.11</v>
      </c>
      <c r="AK791" s="32">
        <v>0.09</v>
      </c>
      <c r="AL791" s="31">
        <v>0.11</v>
      </c>
      <c r="AM791" s="31">
        <v>0.1</v>
      </c>
      <c r="AN791" s="31">
        <v>0.1</v>
      </c>
      <c r="AO791" s="32">
        <v>0.04</v>
      </c>
      <c r="AP791" s="31">
        <v>0.14000000000000001</v>
      </c>
      <c r="AQ791" s="31">
        <v>0.1</v>
      </c>
      <c r="AR791" s="32">
        <v>0.1</v>
      </c>
      <c r="AS791" s="31">
        <v>0.1</v>
      </c>
      <c r="AT791" s="31">
        <v>0.1</v>
      </c>
      <c r="AU791" s="31">
        <v>7.0000000000000007E-2</v>
      </c>
      <c r="AV791" s="31">
        <v>0.11</v>
      </c>
      <c r="AW791" s="32">
        <v>7.0000000000000007E-2</v>
      </c>
      <c r="AX791" s="31">
        <v>0.1</v>
      </c>
      <c r="AY791" s="32">
        <v>0.09</v>
      </c>
      <c r="AZ791" s="31">
        <v>0.12</v>
      </c>
      <c r="BA791" s="32">
        <v>0.39</v>
      </c>
      <c r="BB791" s="31" t="s">
        <v>152</v>
      </c>
      <c r="BC791" s="31">
        <v>0.15</v>
      </c>
      <c r="BD791" s="32">
        <v>0.05</v>
      </c>
      <c r="BE791" s="31">
        <v>0.09</v>
      </c>
      <c r="BF791" s="34">
        <v>0.12</v>
      </c>
    </row>
    <row r="792" spans="1:58" ht="24.95" customHeight="1">
      <c r="A792" s="6"/>
      <c r="B792" s="15" t="s">
        <v>157</v>
      </c>
      <c r="C792" s="32">
        <v>0</v>
      </c>
      <c r="D792" s="32" t="s">
        <v>152</v>
      </c>
      <c r="E792" s="31" t="s">
        <v>152</v>
      </c>
      <c r="F792" s="31">
        <v>0.01</v>
      </c>
      <c r="G792" s="32">
        <v>0.01</v>
      </c>
      <c r="H792" s="31">
        <v>0</v>
      </c>
      <c r="I792" s="32">
        <v>0.01</v>
      </c>
      <c r="J792" s="31">
        <v>0.01</v>
      </c>
      <c r="K792" s="31">
        <v>0</v>
      </c>
      <c r="L792" s="31" t="s">
        <v>152</v>
      </c>
      <c r="M792" s="32">
        <v>0.01</v>
      </c>
      <c r="N792" s="31" t="s">
        <v>152</v>
      </c>
      <c r="O792" s="32">
        <v>0.01</v>
      </c>
      <c r="P792" s="31" t="s">
        <v>152</v>
      </c>
      <c r="Q792" s="31">
        <v>0.01</v>
      </c>
      <c r="R792" s="31" t="s">
        <v>152</v>
      </c>
      <c r="S792" s="31">
        <v>0</v>
      </c>
      <c r="T792" s="31">
        <v>0</v>
      </c>
      <c r="U792" s="32" t="s">
        <v>152</v>
      </c>
      <c r="V792" s="31">
        <v>0.01</v>
      </c>
      <c r="W792" s="32" t="s">
        <v>152</v>
      </c>
      <c r="X792" s="31" t="s">
        <v>152</v>
      </c>
      <c r="Y792" s="31">
        <v>0.01</v>
      </c>
      <c r="Z792" s="32" t="s">
        <v>152</v>
      </c>
      <c r="AA792" s="31">
        <v>0.01</v>
      </c>
      <c r="AB792" s="31">
        <v>0.01</v>
      </c>
      <c r="AC792" s="31" t="s">
        <v>152</v>
      </c>
      <c r="AD792" s="32">
        <v>0.01</v>
      </c>
      <c r="AE792" s="31" t="s">
        <v>152</v>
      </c>
      <c r="AF792" s="31" t="s">
        <v>152</v>
      </c>
      <c r="AG792" s="31" t="s">
        <v>152</v>
      </c>
      <c r="AH792" s="32">
        <v>0.01</v>
      </c>
      <c r="AI792" s="31">
        <v>0.01</v>
      </c>
      <c r="AJ792" s="31" t="s">
        <v>152</v>
      </c>
      <c r="AK792" s="32">
        <v>0</v>
      </c>
      <c r="AL792" s="31">
        <v>0.01</v>
      </c>
      <c r="AM792" s="31" t="s">
        <v>152</v>
      </c>
      <c r="AN792" s="31">
        <v>0</v>
      </c>
      <c r="AO792" s="32">
        <v>0.01</v>
      </c>
      <c r="AP792" s="31" t="s">
        <v>152</v>
      </c>
      <c r="AQ792" s="31">
        <v>0</v>
      </c>
      <c r="AR792" s="32" t="s">
        <v>152</v>
      </c>
      <c r="AS792" s="31" t="s">
        <v>152</v>
      </c>
      <c r="AT792" s="31" t="s">
        <v>152</v>
      </c>
      <c r="AU792" s="31">
        <v>0.01</v>
      </c>
      <c r="AV792" s="31" t="s">
        <v>152</v>
      </c>
      <c r="AW792" s="32">
        <v>0.01</v>
      </c>
      <c r="AX792" s="31" t="s">
        <v>152</v>
      </c>
      <c r="AY792" s="32">
        <v>0</v>
      </c>
      <c r="AZ792" s="31" t="s">
        <v>152</v>
      </c>
      <c r="BA792" s="32">
        <v>0.02</v>
      </c>
      <c r="BB792" s="31" t="s">
        <v>152</v>
      </c>
      <c r="BC792" s="31" t="s">
        <v>152</v>
      </c>
      <c r="BD792" s="32">
        <v>0.01</v>
      </c>
      <c r="BE792" s="31">
        <v>0.01</v>
      </c>
      <c r="BF792" s="34" t="s">
        <v>152</v>
      </c>
    </row>
    <row r="793" spans="1:58" ht="24.95" customHeight="1">
      <c r="A793" s="8"/>
      <c r="B793" s="15" t="s">
        <v>313</v>
      </c>
      <c r="C793" s="39">
        <v>0.76</v>
      </c>
      <c r="D793" s="39">
        <v>0.76</v>
      </c>
      <c r="E793" s="35">
        <v>0.73</v>
      </c>
      <c r="F793" s="35">
        <v>0.77</v>
      </c>
      <c r="G793" s="39">
        <v>0.76</v>
      </c>
      <c r="H793" s="35">
        <v>0.76</v>
      </c>
      <c r="I793" s="39">
        <v>0.77</v>
      </c>
      <c r="J793" s="35">
        <v>0.48</v>
      </c>
      <c r="K793" s="35">
        <v>0.84</v>
      </c>
      <c r="L793" s="35">
        <v>0.94</v>
      </c>
      <c r="M793" s="39">
        <v>0.77</v>
      </c>
      <c r="N793" s="35">
        <v>0.75</v>
      </c>
      <c r="O793" s="39">
        <v>0.78</v>
      </c>
      <c r="P793" s="35">
        <v>0.71</v>
      </c>
      <c r="Q793" s="35">
        <v>0.78</v>
      </c>
      <c r="R793" s="35">
        <v>0.79</v>
      </c>
      <c r="S793" s="35">
        <v>0.74</v>
      </c>
      <c r="T793" s="35">
        <v>0.78</v>
      </c>
      <c r="U793" s="39">
        <v>0.73</v>
      </c>
      <c r="V793" s="35">
        <v>0.78</v>
      </c>
      <c r="W793" s="39">
        <v>0.79</v>
      </c>
      <c r="X793" s="35">
        <v>0.76</v>
      </c>
      <c r="Y793" s="35">
        <v>0.74</v>
      </c>
      <c r="Z793" s="39">
        <v>0.77</v>
      </c>
      <c r="AA793" s="35">
        <v>0.71</v>
      </c>
      <c r="AB793" s="35">
        <v>0.83</v>
      </c>
      <c r="AC793" s="35">
        <v>0.7</v>
      </c>
      <c r="AD793" s="39">
        <v>0.82</v>
      </c>
      <c r="AE793" s="35">
        <v>0.75</v>
      </c>
      <c r="AF793" s="35">
        <v>0.69</v>
      </c>
      <c r="AG793" s="35">
        <v>0.72</v>
      </c>
      <c r="AH793" s="39">
        <v>0.83</v>
      </c>
      <c r="AI793" s="35">
        <v>0.76</v>
      </c>
      <c r="AJ793" s="35">
        <v>0.71</v>
      </c>
      <c r="AK793" s="39">
        <v>0.75</v>
      </c>
      <c r="AL793" s="35">
        <v>0.78</v>
      </c>
      <c r="AM793" s="35">
        <v>0.72</v>
      </c>
      <c r="AN793" s="35">
        <v>0.74</v>
      </c>
      <c r="AO793" s="39">
        <v>0.79</v>
      </c>
      <c r="AP793" s="35">
        <v>0.68</v>
      </c>
      <c r="AQ793" s="35">
        <v>0.77</v>
      </c>
      <c r="AR793" s="39">
        <v>0.71</v>
      </c>
      <c r="AS793" s="35">
        <v>0.78</v>
      </c>
      <c r="AT793" s="35">
        <v>0.73</v>
      </c>
      <c r="AU793" s="35">
        <v>0.81</v>
      </c>
      <c r="AV793" s="35">
        <v>0.75</v>
      </c>
      <c r="AW793" s="39">
        <v>0.82</v>
      </c>
      <c r="AX793" s="35">
        <v>0.73</v>
      </c>
      <c r="AY793" s="39">
        <v>0.75</v>
      </c>
      <c r="AZ793" s="35">
        <v>0.74</v>
      </c>
      <c r="BA793" s="39" t="s">
        <v>152</v>
      </c>
      <c r="BB793" s="35">
        <v>1</v>
      </c>
      <c r="BC793" s="35" t="s">
        <v>152</v>
      </c>
      <c r="BD793" s="39">
        <v>0.84</v>
      </c>
      <c r="BE793" s="35">
        <v>0.76</v>
      </c>
      <c r="BF793" s="38">
        <v>0.71</v>
      </c>
    </row>
    <row r="795" spans="1:58" ht="24.95" customHeight="1">
      <c r="A795" s="1"/>
      <c r="B795" s="1" t="s">
        <v>71</v>
      </c>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row>
    <row r="796" spans="1:58" ht="24.9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row>
    <row r="797" spans="1:58" ht="24.95" customHeight="1">
      <c r="A797" s="2" t="s">
        <v>75</v>
      </c>
      <c r="B797" s="3"/>
      <c r="C797" s="69" t="s">
        <v>74</v>
      </c>
      <c r="D797" s="66" t="s">
        <v>76</v>
      </c>
      <c r="E797" s="68"/>
      <c r="F797" s="67"/>
      <c r="G797" s="66" t="s">
        <v>77</v>
      </c>
      <c r="H797" s="67"/>
      <c r="I797" s="66" t="s">
        <v>78</v>
      </c>
      <c r="J797" s="68"/>
      <c r="K797" s="68"/>
      <c r="L797" s="67"/>
      <c r="M797" s="66" t="s">
        <v>79</v>
      </c>
      <c r="N797" s="67"/>
      <c r="O797" s="66" t="s">
        <v>80</v>
      </c>
      <c r="P797" s="68"/>
      <c r="Q797" s="68"/>
      <c r="R797" s="68"/>
      <c r="S797" s="68"/>
      <c r="T797" s="67"/>
      <c r="U797" s="66" t="s">
        <v>81</v>
      </c>
      <c r="V797" s="67"/>
      <c r="W797" s="66" t="s">
        <v>82</v>
      </c>
      <c r="X797" s="68"/>
      <c r="Y797" s="67"/>
      <c r="Z797" s="66" t="s">
        <v>83</v>
      </c>
      <c r="AA797" s="68"/>
      <c r="AB797" s="68"/>
      <c r="AC797" s="67"/>
      <c r="AD797" s="66" t="s">
        <v>84</v>
      </c>
      <c r="AE797" s="68"/>
      <c r="AF797" s="68"/>
      <c r="AG797" s="67"/>
      <c r="AH797" s="66" t="s">
        <v>85</v>
      </c>
      <c r="AI797" s="68"/>
      <c r="AJ797" s="67"/>
      <c r="AK797" s="66" t="s">
        <v>86</v>
      </c>
      <c r="AL797" s="68"/>
      <c r="AM797" s="68"/>
      <c r="AN797" s="67"/>
      <c r="AO797" s="66" t="s">
        <v>87</v>
      </c>
      <c r="AP797" s="68"/>
      <c r="AQ797" s="67"/>
      <c r="AR797" s="66" t="s">
        <v>88</v>
      </c>
      <c r="AS797" s="68"/>
      <c r="AT797" s="68"/>
      <c r="AU797" s="67"/>
      <c r="AV797" s="65" t="s">
        <v>89</v>
      </c>
      <c r="AW797" s="66" t="s">
        <v>90</v>
      </c>
      <c r="AX797" s="67"/>
      <c r="AY797" s="66" t="s">
        <v>91</v>
      </c>
      <c r="AZ797" s="67"/>
      <c r="BA797" s="66" t="s">
        <v>92</v>
      </c>
      <c r="BB797" s="68"/>
      <c r="BC797" s="67"/>
      <c r="BD797" s="66" t="s">
        <v>93</v>
      </c>
      <c r="BE797" s="68"/>
      <c r="BF797" s="67"/>
    </row>
    <row r="798" spans="1:58" ht="24.95" customHeight="1">
      <c r="A798" s="5"/>
      <c r="B798" s="4"/>
      <c r="C798" s="11" t="s">
        <v>94</v>
      </c>
      <c r="D798" s="11" t="s">
        <v>95</v>
      </c>
      <c r="E798" s="10" t="s">
        <v>96</v>
      </c>
      <c r="F798" s="10" t="s">
        <v>97</v>
      </c>
      <c r="G798" s="11" t="s">
        <v>98</v>
      </c>
      <c r="H798" s="10" t="s">
        <v>99</v>
      </c>
      <c r="I798" s="11" t="s">
        <v>100</v>
      </c>
      <c r="J798" s="10" t="s">
        <v>101</v>
      </c>
      <c r="K798" s="10" t="s">
        <v>102</v>
      </c>
      <c r="L798" s="10" t="s">
        <v>103</v>
      </c>
      <c r="M798" s="11" t="s">
        <v>104</v>
      </c>
      <c r="N798" s="10" t="s">
        <v>105</v>
      </c>
      <c r="O798" s="11" t="s">
        <v>106</v>
      </c>
      <c r="P798" s="10" t="s">
        <v>107</v>
      </c>
      <c r="Q798" s="10" t="s">
        <v>108</v>
      </c>
      <c r="R798" s="10" t="s">
        <v>109</v>
      </c>
      <c r="S798" s="10" t="s">
        <v>110</v>
      </c>
      <c r="T798" s="10" t="s">
        <v>111</v>
      </c>
      <c r="U798" s="11" t="s">
        <v>112</v>
      </c>
      <c r="V798" s="10" t="s">
        <v>113</v>
      </c>
      <c r="W798" s="11" t="s">
        <v>114</v>
      </c>
      <c r="X798" s="10" t="s">
        <v>115</v>
      </c>
      <c r="Y798" s="10" t="s">
        <v>116</v>
      </c>
      <c r="Z798" s="11" t="s">
        <v>117</v>
      </c>
      <c r="AA798" s="10" t="s">
        <v>118</v>
      </c>
      <c r="AB798" s="10" t="s">
        <v>119</v>
      </c>
      <c r="AC798" s="10" t="s">
        <v>120</v>
      </c>
      <c r="AD798" s="11" t="s">
        <v>121</v>
      </c>
      <c r="AE798" s="10" t="s">
        <v>122</v>
      </c>
      <c r="AF798" s="10" t="s">
        <v>123</v>
      </c>
      <c r="AG798" s="10" t="s">
        <v>124</v>
      </c>
      <c r="AH798" s="11" t="s">
        <v>125</v>
      </c>
      <c r="AI798" s="10" t="s">
        <v>126</v>
      </c>
      <c r="AJ798" s="10" t="s">
        <v>127</v>
      </c>
      <c r="AK798" s="11" t="s">
        <v>128</v>
      </c>
      <c r="AL798" s="10" t="s">
        <v>129</v>
      </c>
      <c r="AM798" s="10" t="s">
        <v>130</v>
      </c>
      <c r="AN798" s="10" t="s">
        <v>131</v>
      </c>
      <c r="AO798" s="11" t="s">
        <v>132</v>
      </c>
      <c r="AP798" s="10" t="s">
        <v>133</v>
      </c>
      <c r="AQ798" s="10" t="s">
        <v>134</v>
      </c>
      <c r="AR798" s="11" t="s">
        <v>135</v>
      </c>
      <c r="AS798" s="10" t="s">
        <v>136</v>
      </c>
      <c r="AT798" s="10" t="s">
        <v>137</v>
      </c>
      <c r="AU798" s="10" t="s">
        <v>138</v>
      </c>
      <c r="AV798" s="10" t="s">
        <v>139</v>
      </c>
      <c r="AW798" s="11" t="s">
        <v>140</v>
      </c>
      <c r="AX798" s="10" t="s">
        <v>141</v>
      </c>
      <c r="AY798" s="11" t="s">
        <v>142</v>
      </c>
      <c r="AZ798" s="10" t="s">
        <v>143</v>
      </c>
      <c r="BA798" s="11" t="s">
        <v>144</v>
      </c>
      <c r="BB798" s="10" t="s">
        <v>145</v>
      </c>
      <c r="BC798" s="10" t="s">
        <v>146</v>
      </c>
      <c r="BD798" s="11" t="s">
        <v>147</v>
      </c>
      <c r="BE798" s="10" t="s">
        <v>148</v>
      </c>
      <c r="BF798" s="12" t="s">
        <v>149</v>
      </c>
    </row>
    <row r="799" spans="1:58" ht="24.95" customHeight="1">
      <c r="A799" s="7" t="s">
        <v>71</v>
      </c>
      <c r="B799" s="15" t="s">
        <v>150</v>
      </c>
      <c r="C799" s="17">
        <v>602</v>
      </c>
      <c r="D799" s="17">
        <v>217</v>
      </c>
      <c r="E799" s="16">
        <v>131</v>
      </c>
      <c r="F799" s="16">
        <v>229</v>
      </c>
      <c r="G799" s="17">
        <v>271</v>
      </c>
      <c r="H799" s="16">
        <v>326</v>
      </c>
      <c r="I799" s="17">
        <v>119</v>
      </c>
      <c r="J799" s="16">
        <v>158</v>
      </c>
      <c r="K799" s="16">
        <v>157</v>
      </c>
      <c r="L799" s="16">
        <v>168</v>
      </c>
      <c r="M799" s="17">
        <v>361</v>
      </c>
      <c r="N799" s="16">
        <v>186</v>
      </c>
      <c r="O799" s="17">
        <v>163</v>
      </c>
      <c r="P799" s="16">
        <v>187</v>
      </c>
      <c r="Q799" s="16">
        <v>150</v>
      </c>
      <c r="R799" s="16">
        <v>99</v>
      </c>
      <c r="S799" s="16">
        <v>349</v>
      </c>
      <c r="T799" s="16">
        <v>250</v>
      </c>
      <c r="U799" s="17">
        <v>258</v>
      </c>
      <c r="V799" s="16">
        <v>265</v>
      </c>
      <c r="W799" s="17">
        <v>151</v>
      </c>
      <c r="X799" s="16">
        <v>183</v>
      </c>
      <c r="Y799" s="16">
        <v>268</v>
      </c>
      <c r="Z799" s="17">
        <v>286</v>
      </c>
      <c r="AA799" s="16">
        <v>102</v>
      </c>
      <c r="AB799" s="16">
        <v>125</v>
      </c>
      <c r="AC799" s="16">
        <v>90</v>
      </c>
      <c r="AD799" s="17">
        <v>239</v>
      </c>
      <c r="AE799" s="16">
        <v>160</v>
      </c>
      <c r="AF799" s="16">
        <v>194</v>
      </c>
      <c r="AG799" s="16">
        <v>353</v>
      </c>
      <c r="AH799" s="17">
        <v>171</v>
      </c>
      <c r="AI799" s="16">
        <v>161</v>
      </c>
      <c r="AJ799" s="16">
        <v>256</v>
      </c>
      <c r="AK799" s="17">
        <v>423</v>
      </c>
      <c r="AL799" s="16">
        <v>177</v>
      </c>
      <c r="AM799" s="16">
        <v>235</v>
      </c>
      <c r="AN799" s="16">
        <v>385</v>
      </c>
      <c r="AO799" s="17">
        <v>102</v>
      </c>
      <c r="AP799" s="16">
        <v>190</v>
      </c>
      <c r="AQ799" s="16">
        <v>258</v>
      </c>
      <c r="AR799" s="17">
        <v>253</v>
      </c>
      <c r="AS799" s="16">
        <v>126</v>
      </c>
      <c r="AT799" s="16">
        <v>379</v>
      </c>
      <c r="AU799" s="16">
        <v>179</v>
      </c>
      <c r="AV799" s="16">
        <v>270</v>
      </c>
      <c r="AW799" s="17">
        <v>220</v>
      </c>
      <c r="AX799" s="16">
        <v>316</v>
      </c>
      <c r="AY799" s="17">
        <v>495</v>
      </c>
      <c r="AZ799" s="16">
        <v>177</v>
      </c>
      <c r="BA799" s="17">
        <v>144</v>
      </c>
      <c r="BB799" s="16">
        <v>451</v>
      </c>
      <c r="BC799" s="16">
        <v>48</v>
      </c>
      <c r="BD799" s="17">
        <v>138</v>
      </c>
      <c r="BE799" s="16">
        <v>211</v>
      </c>
      <c r="BF799" s="18">
        <v>235</v>
      </c>
    </row>
    <row r="800" spans="1:58" ht="24.95" customHeight="1">
      <c r="A800" s="6"/>
      <c r="B800" s="15"/>
      <c r="C800" s="23"/>
      <c r="D800" s="23"/>
      <c r="E800" s="22"/>
      <c r="F800" s="22"/>
      <c r="G800" s="23"/>
      <c r="H800" s="22"/>
      <c r="I800" s="23"/>
      <c r="J800" s="22"/>
      <c r="K800" s="22"/>
      <c r="L800" s="22"/>
      <c r="M800" s="23"/>
      <c r="N800" s="22"/>
      <c r="O800" s="23"/>
      <c r="P800" s="22"/>
      <c r="Q800" s="22"/>
      <c r="R800" s="22"/>
      <c r="S800" s="22"/>
      <c r="T800" s="22"/>
      <c r="U800" s="23"/>
      <c r="V800" s="22"/>
      <c r="W800" s="23"/>
      <c r="X800" s="22"/>
      <c r="Y800" s="22"/>
      <c r="Z800" s="23"/>
      <c r="AA800" s="22"/>
      <c r="AB800" s="22"/>
      <c r="AC800" s="22"/>
      <c r="AD800" s="23"/>
      <c r="AE800" s="22"/>
      <c r="AF800" s="22"/>
      <c r="AG800" s="22"/>
      <c r="AH800" s="23"/>
      <c r="AI800" s="22"/>
      <c r="AJ800" s="22"/>
      <c r="AK800" s="23"/>
      <c r="AL800" s="22"/>
      <c r="AM800" s="22"/>
      <c r="AN800" s="22"/>
      <c r="AO800" s="23"/>
      <c r="AP800" s="22"/>
      <c r="AQ800" s="22"/>
      <c r="AR800" s="23"/>
      <c r="AS800" s="22"/>
      <c r="AT800" s="22"/>
      <c r="AU800" s="22"/>
      <c r="AV800" s="22"/>
      <c r="AW800" s="23"/>
      <c r="AX800" s="22"/>
      <c r="AY800" s="23"/>
      <c r="AZ800" s="22"/>
      <c r="BA800" s="23"/>
      <c r="BB800" s="22"/>
      <c r="BC800" s="22"/>
      <c r="BD800" s="23"/>
      <c r="BE800" s="22"/>
      <c r="BF800" s="25"/>
    </row>
    <row r="801" spans="1:58" ht="24.95" customHeight="1">
      <c r="A801" s="6"/>
      <c r="B801" s="15" t="s">
        <v>314</v>
      </c>
      <c r="C801" s="49">
        <v>0.64</v>
      </c>
      <c r="D801" s="49">
        <v>0.68</v>
      </c>
      <c r="E801" s="50">
        <v>0.7</v>
      </c>
      <c r="F801" s="50">
        <v>0.55000000000000004</v>
      </c>
      <c r="G801" s="49">
        <v>0.69</v>
      </c>
      <c r="H801" s="50">
        <v>0.6</v>
      </c>
      <c r="I801" s="49">
        <v>0.75</v>
      </c>
      <c r="J801" s="50">
        <v>0.84</v>
      </c>
      <c r="K801" s="50">
        <v>0.77</v>
      </c>
      <c r="L801" s="50">
        <v>0.25</v>
      </c>
      <c r="M801" s="49">
        <v>0.61</v>
      </c>
      <c r="N801" s="50">
        <v>0.66</v>
      </c>
      <c r="O801" s="49">
        <v>0.56999999999999995</v>
      </c>
      <c r="P801" s="50">
        <v>0.61</v>
      </c>
      <c r="Q801" s="50">
        <v>0.73</v>
      </c>
      <c r="R801" s="50">
        <v>0.67</v>
      </c>
      <c r="S801" s="50">
        <v>0.59</v>
      </c>
      <c r="T801" s="50">
        <v>0.71</v>
      </c>
      <c r="U801" s="49">
        <v>0.68</v>
      </c>
      <c r="V801" s="50">
        <v>0.61</v>
      </c>
      <c r="W801" s="49">
        <v>0.69</v>
      </c>
      <c r="X801" s="50">
        <v>0.65</v>
      </c>
      <c r="Y801" s="50">
        <v>0.6</v>
      </c>
      <c r="Z801" s="49">
        <v>0.69</v>
      </c>
      <c r="AA801" s="50">
        <v>0.68</v>
      </c>
      <c r="AB801" s="50">
        <v>0.53</v>
      </c>
      <c r="AC801" s="50">
        <v>0.57999999999999996</v>
      </c>
      <c r="AD801" s="49">
        <v>0.61</v>
      </c>
      <c r="AE801" s="50">
        <v>0.65</v>
      </c>
      <c r="AF801" s="50">
        <v>0.68</v>
      </c>
      <c r="AG801" s="50">
        <v>0.67</v>
      </c>
      <c r="AH801" s="49">
        <v>0.6</v>
      </c>
      <c r="AI801" s="50">
        <v>0.62</v>
      </c>
      <c r="AJ801" s="50">
        <v>0.67</v>
      </c>
      <c r="AK801" s="49">
        <v>0.65</v>
      </c>
      <c r="AL801" s="50">
        <v>0.59</v>
      </c>
      <c r="AM801" s="50">
        <v>0.71</v>
      </c>
      <c r="AN801" s="50">
        <v>0.66</v>
      </c>
      <c r="AO801" s="49">
        <v>0.6</v>
      </c>
      <c r="AP801" s="50">
        <v>0.64</v>
      </c>
      <c r="AQ801" s="50">
        <v>0.66</v>
      </c>
      <c r="AR801" s="49">
        <v>0.65</v>
      </c>
      <c r="AS801" s="50">
        <v>0.66</v>
      </c>
      <c r="AT801" s="50">
        <v>0.65</v>
      </c>
      <c r="AU801" s="50">
        <v>0.61</v>
      </c>
      <c r="AV801" s="50">
        <v>0.64</v>
      </c>
      <c r="AW801" s="49">
        <v>0.62</v>
      </c>
      <c r="AX801" s="50">
        <v>0.67</v>
      </c>
      <c r="AY801" s="49">
        <v>0.66</v>
      </c>
      <c r="AZ801" s="50">
        <v>0.68</v>
      </c>
      <c r="BA801" s="49">
        <v>0.8</v>
      </c>
      <c r="BB801" s="50">
        <v>0.59</v>
      </c>
      <c r="BC801" s="50">
        <v>0.79</v>
      </c>
      <c r="BD801" s="49">
        <v>0.6</v>
      </c>
      <c r="BE801" s="50">
        <v>0.69</v>
      </c>
      <c r="BF801" s="51">
        <v>0.65</v>
      </c>
    </row>
    <row r="802" spans="1:58" ht="24.95" customHeight="1">
      <c r="A802" s="6"/>
      <c r="B802" s="15" t="s">
        <v>315</v>
      </c>
      <c r="C802" s="32">
        <v>0.54</v>
      </c>
      <c r="D802" s="32">
        <v>0.56000000000000005</v>
      </c>
      <c r="E802" s="31">
        <v>0.54</v>
      </c>
      <c r="F802" s="31">
        <v>0.52</v>
      </c>
      <c r="G802" s="32">
        <v>0.64</v>
      </c>
      <c r="H802" s="31">
        <v>0.45</v>
      </c>
      <c r="I802" s="32">
        <v>0.59</v>
      </c>
      <c r="J802" s="31">
        <v>0.72</v>
      </c>
      <c r="K802" s="31">
        <v>0.7</v>
      </c>
      <c r="L802" s="31">
        <v>0.17</v>
      </c>
      <c r="M802" s="32">
        <v>0.54</v>
      </c>
      <c r="N802" s="31">
        <v>0.5</v>
      </c>
      <c r="O802" s="32">
        <v>0.46</v>
      </c>
      <c r="P802" s="31">
        <v>0.53</v>
      </c>
      <c r="Q802" s="31">
        <v>0.57999999999999996</v>
      </c>
      <c r="R802" s="31">
        <v>0.59</v>
      </c>
      <c r="S802" s="31">
        <v>0.5</v>
      </c>
      <c r="T802" s="31">
        <v>0.57999999999999996</v>
      </c>
      <c r="U802" s="32">
        <v>0.56000000000000005</v>
      </c>
      <c r="V802" s="31">
        <v>0.53</v>
      </c>
      <c r="W802" s="32">
        <v>0.59</v>
      </c>
      <c r="X802" s="31">
        <v>0.52</v>
      </c>
      <c r="Y802" s="31">
        <v>0.52</v>
      </c>
      <c r="Z802" s="32">
        <v>0.56000000000000005</v>
      </c>
      <c r="AA802" s="31">
        <v>0.62</v>
      </c>
      <c r="AB802" s="31">
        <v>0.46</v>
      </c>
      <c r="AC802" s="31">
        <v>0.46</v>
      </c>
      <c r="AD802" s="32">
        <v>0.56000000000000005</v>
      </c>
      <c r="AE802" s="31">
        <v>0.5</v>
      </c>
      <c r="AF802" s="31">
        <v>0.55000000000000004</v>
      </c>
      <c r="AG802" s="31">
        <v>0.52</v>
      </c>
      <c r="AH802" s="32">
        <v>0.54</v>
      </c>
      <c r="AI802" s="31">
        <v>0.53</v>
      </c>
      <c r="AJ802" s="31">
        <v>0.53</v>
      </c>
      <c r="AK802" s="32">
        <v>0.53</v>
      </c>
      <c r="AL802" s="31">
        <v>0.51</v>
      </c>
      <c r="AM802" s="31">
        <v>0.56000000000000005</v>
      </c>
      <c r="AN802" s="31">
        <v>0.54</v>
      </c>
      <c r="AO802" s="32">
        <v>0.56000000000000005</v>
      </c>
      <c r="AP802" s="31">
        <v>0.52</v>
      </c>
      <c r="AQ802" s="31">
        <v>0.52</v>
      </c>
      <c r="AR802" s="32">
        <v>0.53</v>
      </c>
      <c r="AS802" s="31">
        <v>0.49</v>
      </c>
      <c r="AT802" s="31">
        <v>0.52</v>
      </c>
      <c r="AU802" s="31">
        <v>0.56000000000000005</v>
      </c>
      <c r="AV802" s="31">
        <v>0.53</v>
      </c>
      <c r="AW802" s="32">
        <v>0.56000000000000005</v>
      </c>
      <c r="AX802" s="31">
        <v>0.54</v>
      </c>
      <c r="AY802" s="32">
        <v>0.56000000000000005</v>
      </c>
      <c r="AZ802" s="31">
        <v>0.56999999999999995</v>
      </c>
      <c r="BA802" s="32">
        <v>0.69</v>
      </c>
      <c r="BB802" s="31">
        <v>0.49</v>
      </c>
      <c r="BC802" s="31">
        <v>0.68</v>
      </c>
      <c r="BD802" s="32">
        <v>0.52</v>
      </c>
      <c r="BE802" s="31">
        <v>0.6</v>
      </c>
      <c r="BF802" s="34">
        <v>0.51</v>
      </c>
    </row>
    <row r="803" spans="1:58" ht="24.95" customHeight="1">
      <c r="A803" s="6"/>
      <c r="B803" s="15" t="s">
        <v>316</v>
      </c>
      <c r="C803" s="32">
        <v>0.1</v>
      </c>
      <c r="D803" s="32">
        <v>0.13</v>
      </c>
      <c r="E803" s="31">
        <v>0.17</v>
      </c>
      <c r="F803" s="31">
        <v>0.03</v>
      </c>
      <c r="G803" s="32">
        <v>0.05</v>
      </c>
      <c r="H803" s="31">
        <v>0.15</v>
      </c>
      <c r="I803" s="32">
        <v>0.17</v>
      </c>
      <c r="J803" s="31">
        <v>0.12</v>
      </c>
      <c r="K803" s="31">
        <v>7.0000000000000007E-2</v>
      </c>
      <c r="L803" s="31">
        <v>0.08</v>
      </c>
      <c r="M803" s="32">
        <v>7.0000000000000007E-2</v>
      </c>
      <c r="N803" s="31">
        <v>0.16</v>
      </c>
      <c r="O803" s="32">
        <v>0.11</v>
      </c>
      <c r="P803" s="31">
        <v>7.0000000000000007E-2</v>
      </c>
      <c r="Q803" s="31">
        <v>0.15</v>
      </c>
      <c r="R803" s="31">
        <v>0.09</v>
      </c>
      <c r="S803" s="31">
        <v>0.09</v>
      </c>
      <c r="T803" s="31">
        <v>0.13</v>
      </c>
      <c r="U803" s="32">
        <v>0.12</v>
      </c>
      <c r="V803" s="31">
        <v>0.08</v>
      </c>
      <c r="W803" s="32">
        <v>0.11</v>
      </c>
      <c r="X803" s="31">
        <v>0.13</v>
      </c>
      <c r="Y803" s="31">
        <v>0.08</v>
      </c>
      <c r="Z803" s="32">
        <v>0.13</v>
      </c>
      <c r="AA803" s="31">
        <v>7.0000000000000007E-2</v>
      </c>
      <c r="AB803" s="31">
        <v>7.0000000000000007E-2</v>
      </c>
      <c r="AC803" s="31">
        <v>0.11</v>
      </c>
      <c r="AD803" s="32">
        <v>0.05</v>
      </c>
      <c r="AE803" s="31">
        <v>0.15</v>
      </c>
      <c r="AF803" s="31">
        <v>0.14000000000000001</v>
      </c>
      <c r="AG803" s="31">
        <v>0.14000000000000001</v>
      </c>
      <c r="AH803" s="32">
        <v>0.06</v>
      </c>
      <c r="AI803" s="31">
        <v>0.09</v>
      </c>
      <c r="AJ803" s="31">
        <v>0.14000000000000001</v>
      </c>
      <c r="AK803" s="32">
        <v>0.12</v>
      </c>
      <c r="AL803" s="31">
        <v>0.08</v>
      </c>
      <c r="AM803" s="31">
        <v>0.14000000000000001</v>
      </c>
      <c r="AN803" s="31">
        <v>0.12</v>
      </c>
      <c r="AO803" s="32">
        <v>0.05</v>
      </c>
      <c r="AP803" s="31">
        <v>0.12</v>
      </c>
      <c r="AQ803" s="31">
        <v>0.14000000000000001</v>
      </c>
      <c r="AR803" s="32">
        <v>0.12</v>
      </c>
      <c r="AS803" s="31">
        <v>0.18</v>
      </c>
      <c r="AT803" s="31">
        <v>0.14000000000000001</v>
      </c>
      <c r="AU803" s="31">
        <v>0.05</v>
      </c>
      <c r="AV803" s="31">
        <v>0.12</v>
      </c>
      <c r="AW803" s="32">
        <v>7.0000000000000007E-2</v>
      </c>
      <c r="AX803" s="31">
        <v>0.14000000000000001</v>
      </c>
      <c r="AY803" s="32">
        <v>0.1</v>
      </c>
      <c r="AZ803" s="31">
        <v>0.12</v>
      </c>
      <c r="BA803" s="32">
        <v>0.11</v>
      </c>
      <c r="BB803" s="31">
        <v>0.1</v>
      </c>
      <c r="BC803" s="31">
        <v>0.11</v>
      </c>
      <c r="BD803" s="32">
        <v>0.08</v>
      </c>
      <c r="BE803" s="31">
        <v>0.08</v>
      </c>
      <c r="BF803" s="34">
        <v>0.14000000000000001</v>
      </c>
    </row>
    <row r="804" spans="1:58" ht="24.95" customHeight="1">
      <c r="A804" s="6"/>
      <c r="B804" s="15" t="s">
        <v>317</v>
      </c>
      <c r="C804" s="32">
        <v>0.02</v>
      </c>
      <c r="D804" s="32">
        <v>0.02</v>
      </c>
      <c r="E804" s="31">
        <v>0.03</v>
      </c>
      <c r="F804" s="31">
        <v>0.02</v>
      </c>
      <c r="G804" s="32">
        <v>0.02</v>
      </c>
      <c r="H804" s="31">
        <v>0.03</v>
      </c>
      <c r="I804" s="32">
        <v>0.02</v>
      </c>
      <c r="J804" s="31">
        <v>0.04</v>
      </c>
      <c r="K804" s="31">
        <v>0.03</v>
      </c>
      <c r="L804" s="31">
        <v>0</v>
      </c>
      <c r="M804" s="32">
        <v>0.02</v>
      </c>
      <c r="N804" s="31">
        <v>0.04</v>
      </c>
      <c r="O804" s="32">
        <v>0.02</v>
      </c>
      <c r="P804" s="31">
        <v>0.03</v>
      </c>
      <c r="Q804" s="31">
        <v>0.01</v>
      </c>
      <c r="R804" s="31">
        <v>0.04</v>
      </c>
      <c r="S804" s="31">
        <v>0.03</v>
      </c>
      <c r="T804" s="31">
        <v>0.02</v>
      </c>
      <c r="U804" s="32">
        <v>0.03</v>
      </c>
      <c r="V804" s="31">
        <v>0.01</v>
      </c>
      <c r="W804" s="32">
        <v>0.02</v>
      </c>
      <c r="X804" s="31">
        <v>0.03</v>
      </c>
      <c r="Y804" s="31">
        <v>0.02</v>
      </c>
      <c r="Z804" s="32">
        <v>0.03</v>
      </c>
      <c r="AA804" s="31">
        <v>0.02</v>
      </c>
      <c r="AB804" s="31">
        <v>0.03</v>
      </c>
      <c r="AC804" s="31">
        <v>0.02</v>
      </c>
      <c r="AD804" s="32">
        <v>0.01</v>
      </c>
      <c r="AE804" s="31">
        <v>0.02</v>
      </c>
      <c r="AF804" s="31">
        <v>0.05</v>
      </c>
      <c r="AG804" s="31">
        <v>0.03</v>
      </c>
      <c r="AH804" s="32">
        <v>0.01</v>
      </c>
      <c r="AI804" s="31">
        <v>0.01</v>
      </c>
      <c r="AJ804" s="31">
        <v>0.04</v>
      </c>
      <c r="AK804" s="32">
        <v>0.03</v>
      </c>
      <c r="AL804" s="31">
        <v>0.02</v>
      </c>
      <c r="AM804" s="31">
        <v>0.02</v>
      </c>
      <c r="AN804" s="31">
        <v>0.02</v>
      </c>
      <c r="AO804" s="32">
        <v>0.01</v>
      </c>
      <c r="AP804" s="31">
        <v>0.03</v>
      </c>
      <c r="AQ804" s="31">
        <v>0.03</v>
      </c>
      <c r="AR804" s="32">
        <v>0.02</v>
      </c>
      <c r="AS804" s="31">
        <v>0.02</v>
      </c>
      <c r="AT804" s="31">
        <v>0.02</v>
      </c>
      <c r="AU804" s="31">
        <v>0.04</v>
      </c>
      <c r="AV804" s="31">
        <v>0.03</v>
      </c>
      <c r="AW804" s="32">
        <v>0.02</v>
      </c>
      <c r="AX804" s="31">
        <v>0.04</v>
      </c>
      <c r="AY804" s="32">
        <v>0.03</v>
      </c>
      <c r="AZ804" s="31">
        <v>0.02</v>
      </c>
      <c r="BA804" s="32">
        <v>0.06</v>
      </c>
      <c r="BB804" s="31">
        <v>0.01</v>
      </c>
      <c r="BC804" s="31">
        <v>7.0000000000000007E-2</v>
      </c>
      <c r="BD804" s="32">
        <v>0.02</v>
      </c>
      <c r="BE804" s="31">
        <v>0.01</v>
      </c>
      <c r="BF804" s="34">
        <v>0.04</v>
      </c>
    </row>
    <row r="805" spans="1:58" ht="24.95" customHeight="1">
      <c r="A805" s="6"/>
      <c r="B805" s="15" t="s">
        <v>318</v>
      </c>
      <c r="C805" s="32">
        <v>0.04</v>
      </c>
      <c r="D805" s="32">
        <v>0.04</v>
      </c>
      <c r="E805" s="31">
        <v>0.05</v>
      </c>
      <c r="F805" s="31">
        <v>0.04</v>
      </c>
      <c r="G805" s="32">
        <v>0.02</v>
      </c>
      <c r="H805" s="31">
        <v>0.06</v>
      </c>
      <c r="I805" s="32">
        <v>0.02</v>
      </c>
      <c r="J805" s="31">
        <v>0.01</v>
      </c>
      <c r="K805" s="31">
        <v>0.05</v>
      </c>
      <c r="L805" s="31">
        <v>7.0000000000000007E-2</v>
      </c>
      <c r="M805" s="32">
        <v>0.04</v>
      </c>
      <c r="N805" s="31">
        <v>0.06</v>
      </c>
      <c r="O805" s="32">
        <v>0.06</v>
      </c>
      <c r="P805" s="31">
        <v>0.04</v>
      </c>
      <c r="Q805" s="31">
        <v>0.02</v>
      </c>
      <c r="R805" s="31">
        <v>0.02</v>
      </c>
      <c r="S805" s="31">
        <v>0.05</v>
      </c>
      <c r="T805" s="31">
        <v>0.02</v>
      </c>
      <c r="U805" s="32">
        <v>0.04</v>
      </c>
      <c r="V805" s="31">
        <v>0.04</v>
      </c>
      <c r="W805" s="32">
        <v>0.05</v>
      </c>
      <c r="X805" s="31">
        <v>0.03</v>
      </c>
      <c r="Y805" s="31">
        <v>0.04</v>
      </c>
      <c r="Z805" s="32">
        <v>0.03</v>
      </c>
      <c r="AA805" s="31">
        <v>0.08</v>
      </c>
      <c r="AB805" s="31">
        <v>0.05</v>
      </c>
      <c r="AC805" s="31">
        <v>0.01</v>
      </c>
      <c r="AD805" s="32">
        <v>0.03</v>
      </c>
      <c r="AE805" s="31">
        <v>0.03</v>
      </c>
      <c r="AF805" s="31">
        <v>0.06</v>
      </c>
      <c r="AG805" s="31">
        <v>0.05</v>
      </c>
      <c r="AH805" s="32">
        <v>0.06</v>
      </c>
      <c r="AI805" s="31">
        <v>0.03</v>
      </c>
      <c r="AJ805" s="31">
        <v>0.03</v>
      </c>
      <c r="AK805" s="32">
        <v>0.04</v>
      </c>
      <c r="AL805" s="31">
        <v>0.06</v>
      </c>
      <c r="AM805" s="31">
        <v>0.03</v>
      </c>
      <c r="AN805" s="31">
        <v>0.04</v>
      </c>
      <c r="AO805" s="32">
        <v>0.06</v>
      </c>
      <c r="AP805" s="31">
        <v>0.03</v>
      </c>
      <c r="AQ805" s="31">
        <v>0.04</v>
      </c>
      <c r="AR805" s="32">
        <v>0.05</v>
      </c>
      <c r="AS805" s="31">
        <v>0.02</v>
      </c>
      <c r="AT805" s="31">
        <v>0.04</v>
      </c>
      <c r="AU805" s="31">
        <v>0.03</v>
      </c>
      <c r="AV805" s="31">
        <v>0.05</v>
      </c>
      <c r="AW805" s="32">
        <v>0.05</v>
      </c>
      <c r="AX805" s="31">
        <v>0.04</v>
      </c>
      <c r="AY805" s="32">
        <v>0.03</v>
      </c>
      <c r="AZ805" s="31">
        <v>0.05</v>
      </c>
      <c r="BA805" s="32">
        <v>0.01</v>
      </c>
      <c r="BB805" s="31">
        <v>0.05</v>
      </c>
      <c r="BC805" s="31" t="s">
        <v>152</v>
      </c>
      <c r="BD805" s="32">
        <v>0.02</v>
      </c>
      <c r="BE805" s="31">
        <v>0.03</v>
      </c>
      <c r="BF805" s="34">
        <v>0.05</v>
      </c>
    </row>
    <row r="806" spans="1:58" ht="24.95" customHeight="1">
      <c r="A806" s="6"/>
      <c r="B806" s="15" t="s">
        <v>319</v>
      </c>
      <c r="C806" s="32">
        <v>0.03</v>
      </c>
      <c r="D806" s="32">
        <v>0.04</v>
      </c>
      <c r="E806" s="31">
        <v>0.01</v>
      </c>
      <c r="F806" s="31">
        <v>0.02</v>
      </c>
      <c r="G806" s="32">
        <v>0.02</v>
      </c>
      <c r="H806" s="31">
        <v>0.03</v>
      </c>
      <c r="I806" s="32">
        <v>7.0000000000000007E-2</v>
      </c>
      <c r="J806" s="31">
        <v>0.05</v>
      </c>
      <c r="K806" s="31">
        <v>0.01</v>
      </c>
      <c r="L806" s="31" t="s">
        <v>152</v>
      </c>
      <c r="M806" s="32">
        <v>0.03</v>
      </c>
      <c r="N806" s="31">
        <v>0.03</v>
      </c>
      <c r="O806" s="32">
        <v>0.04</v>
      </c>
      <c r="P806" s="31">
        <v>0.04</v>
      </c>
      <c r="Q806" s="31">
        <v>0.02</v>
      </c>
      <c r="R806" s="31">
        <v>0.01</v>
      </c>
      <c r="S806" s="31">
        <v>0.04</v>
      </c>
      <c r="T806" s="31">
        <v>0.02</v>
      </c>
      <c r="U806" s="32">
        <v>0.03</v>
      </c>
      <c r="V806" s="31">
        <v>0.02</v>
      </c>
      <c r="W806" s="32">
        <v>0.02</v>
      </c>
      <c r="X806" s="31">
        <v>0.01</v>
      </c>
      <c r="Y806" s="31">
        <v>0.05</v>
      </c>
      <c r="Z806" s="32">
        <v>0.02</v>
      </c>
      <c r="AA806" s="31">
        <v>0.04</v>
      </c>
      <c r="AB806" s="31">
        <v>0.05</v>
      </c>
      <c r="AC806" s="31">
        <v>0.04</v>
      </c>
      <c r="AD806" s="32">
        <v>0.03</v>
      </c>
      <c r="AE806" s="31">
        <v>0.02</v>
      </c>
      <c r="AF806" s="31">
        <v>0.03</v>
      </c>
      <c r="AG806" s="31">
        <v>0.03</v>
      </c>
      <c r="AH806" s="32">
        <v>0.03</v>
      </c>
      <c r="AI806" s="31">
        <v>0.03</v>
      </c>
      <c r="AJ806" s="31">
        <v>0.03</v>
      </c>
      <c r="AK806" s="32">
        <v>0.03</v>
      </c>
      <c r="AL806" s="31">
        <v>0.02</v>
      </c>
      <c r="AM806" s="31">
        <v>0.04</v>
      </c>
      <c r="AN806" s="31">
        <v>0.03</v>
      </c>
      <c r="AO806" s="32">
        <v>0.03</v>
      </c>
      <c r="AP806" s="31">
        <v>0.03</v>
      </c>
      <c r="AQ806" s="31">
        <v>0.03</v>
      </c>
      <c r="AR806" s="32">
        <v>0.05</v>
      </c>
      <c r="AS806" s="31" t="s">
        <v>152</v>
      </c>
      <c r="AT806" s="31">
        <v>0.03</v>
      </c>
      <c r="AU806" s="31">
        <v>0.02</v>
      </c>
      <c r="AV806" s="31">
        <v>0.04</v>
      </c>
      <c r="AW806" s="32">
        <v>0.01</v>
      </c>
      <c r="AX806" s="31">
        <v>0.04</v>
      </c>
      <c r="AY806" s="32">
        <v>0.03</v>
      </c>
      <c r="AZ806" s="31">
        <v>0.02</v>
      </c>
      <c r="BA806" s="32">
        <v>0.1</v>
      </c>
      <c r="BB806" s="31">
        <v>0.01</v>
      </c>
      <c r="BC806" s="31">
        <v>0.13</v>
      </c>
      <c r="BD806" s="32">
        <v>0.02</v>
      </c>
      <c r="BE806" s="31">
        <v>0.02</v>
      </c>
      <c r="BF806" s="34">
        <v>0.04</v>
      </c>
    </row>
    <row r="807" spans="1:58" ht="24.95" customHeight="1">
      <c r="A807" s="6"/>
      <c r="B807" s="15" t="s">
        <v>320</v>
      </c>
      <c r="C807" s="32">
        <v>0.03</v>
      </c>
      <c r="D807" s="32">
        <v>0.05</v>
      </c>
      <c r="E807" s="31">
        <v>0.02</v>
      </c>
      <c r="F807" s="31">
        <v>0.01</v>
      </c>
      <c r="G807" s="32">
        <v>0.01</v>
      </c>
      <c r="H807" s="31">
        <v>0.04</v>
      </c>
      <c r="I807" s="32">
        <v>0.09</v>
      </c>
      <c r="J807" s="31">
        <v>0.01</v>
      </c>
      <c r="K807" s="31">
        <v>0.02</v>
      </c>
      <c r="L807" s="31" t="s">
        <v>152</v>
      </c>
      <c r="M807" s="32">
        <v>0.01</v>
      </c>
      <c r="N807" s="31">
        <v>0.05</v>
      </c>
      <c r="O807" s="32">
        <v>0.04</v>
      </c>
      <c r="P807" s="31">
        <v>0.04</v>
      </c>
      <c r="Q807" s="31">
        <v>0.02</v>
      </c>
      <c r="R807" s="31" t="s">
        <v>152</v>
      </c>
      <c r="S807" s="31">
        <v>0.04</v>
      </c>
      <c r="T807" s="31">
        <v>0.01</v>
      </c>
      <c r="U807" s="32">
        <v>0.02</v>
      </c>
      <c r="V807" s="31">
        <v>0.01</v>
      </c>
      <c r="W807" s="32">
        <v>0.03</v>
      </c>
      <c r="X807" s="31">
        <v>0.03</v>
      </c>
      <c r="Y807" s="31">
        <v>0.02</v>
      </c>
      <c r="Z807" s="32">
        <v>0.03</v>
      </c>
      <c r="AA807" s="31">
        <v>0.05</v>
      </c>
      <c r="AB807" s="31">
        <v>0.03</v>
      </c>
      <c r="AC807" s="31">
        <v>0.01</v>
      </c>
      <c r="AD807" s="32">
        <v>0.01</v>
      </c>
      <c r="AE807" s="31">
        <v>0.02</v>
      </c>
      <c r="AF807" s="31">
        <v>0.05</v>
      </c>
      <c r="AG807" s="31">
        <v>0.04</v>
      </c>
      <c r="AH807" s="32">
        <v>0.02</v>
      </c>
      <c r="AI807" s="31">
        <v>0.02</v>
      </c>
      <c r="AJ807" s="31">
        <v>0.04</v>
      </c>
      <c r="AK807" s="32">
        <v>0.03</v>
      </c>
      <c r="AL807" s="31">
        <v>0.01</v>
      </c>
      <c r="AM807" s="31">
        <v>0.03</v>
      </c>
      <c r="AN807" s="31">
        <v>0.02</v>
      </c>
      <c r="AO807" s="32">
        <v>0.01</v>
      </c>
      <c r="AP807" s="31">
        <v>0.06</v>
      </c>
      <c r="AQ807" s="31">
        <v>0.01</v>
      </c>
      <c r="AR807" s="32">
        <v>0.05</v>
      </c>
      <c r="AS807" s="31">
        <v>0.03</v>
      </c>
      <c r="AT807" s="31">
        <v>0.04</v>
      </c>
      <c r="AU807" s="31">
        <v>0</v>
      </c>
      <c r="AV807" s="31">
        <v>0.05</v>
      </c>
      <c r="AW807" s="32">
        <v>0.01</v>
      </c>
      <c r="AX807" s="31">
        <v>0.03</v>
      </c>
      <c r="AY807" s="32">
        <v>0.03</v>
      </c>
      <c r="AZ807" s="31">
        <v>0.06</v>
      </c>
      <c r="BA807" s="32" t="s">
        <v>152</v>
      </c>
      <c r="BB807" s="31">
        <v>0.04</v>
      </c>
      <c r="BC807" s="31" t="s">
        <v>152</v>
      </c>
      <c r="BD807" s="32">
        <v>0.01</v>
      </c>
      <c r="BE807" s="31">
        <v>0.03</v>
      </c>
      <c r="BF807" s="34">
        <v>0.04</v>
      </c>
    </row>
    <row r="808" spans="1:58" ht="24.95" customHeight="1">
      <c r="A808" s="6"/>
      <c r="B808" s="15" t="s">
        <v>321</v>
      </c>
      <c r="C808" s="32">
        <v>0.22</v>
      </c>
      <c r="D808" s="32">
        <v>0.15</v>
      </c>
      <c r="E808" s="31">
        <v>0.14000000000000001</v>
      </c>
      <c r="F808" s="31">
        <v>0.34</v>
      </c>
      <c r="G808" s="32">
        <v>0.23</v>
      </c>
      <c r="H808" s="31">
        <v>0.21</v>
      </c>
      <c r="I808" s="32">
        <v>0.01</v>
      </c>
      <c r="J808" s="31">
        <v>0.04</v>
      </c>
      <c r="K808" s="31">
        <v>0.1</v>
      </c>
      <c r="L808" s="31">
        <v>0.65</v>
      </c>
      <c r="M808" s="32">
        <v>0.27</v>
      </c>
      <c r="N808" s="31">
        <v>0.14000000000000001</v>
      </c>
      <c r="O808" s="32">
        <v>0.22</v>
      </c>
      <c r="P808" s="31">
        <v>0.23</v>
      </c>
      <c r="Q808" s="31">
        <v>0.2</v>
      </c>
      <c r="R808" s="31">
        <v>0.24</v>
      </c>
      <c r="S808" s="31">
        <v>0.22</v>
      </c>
      <c r="T808" s="31">
        <v>0.22</v>
      </c>
      <c r="U808" s="32">
        <v>0.18</v>
      </c>
      <c r="V808" s="31">
        <v>0.28999999999999998</v>
      </c>
      <c r="W808" s="32">
        <v>0.17</v>
      </c>
      <c r="X808" s="31">
        <v>0.21</v>
      </c>
      <c r="Y808" s="31">
        <v>0.25</v>
      </c>
      <c r="Z808" s="32">
        <v>0.18</v>
      </c>
      <c r="AA808" s="31">
        <v>0.13</v>
      </c>
      <c r="AB808" s="31">
        <v>0.31</v>
      </c>
      <c r="AC808" s="31">
        <v>0.34</v>
      </c>
      <c r="AD808" s="32">
        <v>0.28999999999999998</v>
      </c>
      <c r="AE808" s="31">
        <v>0.21</v>
      </c>
      <c r="AF808" s="31">
        <v>0.12</v>
      </c>
      <c r="AG808" s="31">
        <v>0.16</v>
      </c>
      <c r="AH808" s="32">
        <v>0.26</v>
      </c>
      <c r="AI808" s="31">
        <v>0.24</v>
      </c>
      <c r="AJ808" s="31">
        <v>0.17</v>
      </c>
      <c r="AK808" s="32">
        <v>0.21</v>
      </c>
      <c r="AL808" s="31">
        <v>0.25</v>
      </c>
      <c r="AM808" s="31">
        <v>0.18</v>
      </c>
      <c r="AN808" s="31">
        <v>0.22</v>
      </c>
      <c r="AO808" s="32">
        <v>0.26</v>
      </c>
      <c r="AP808" s="31">
        <v>0.19</v>
      </c>
      <c r="AQ808" s="31">
        <v>0.21</v>
      </c>
      <c r="AR808" s="32">
        <v>0.17</v>
      </c>
      <c r="AS808" s="31">
        <v>0.26</v>
      </c>
      <c r="AT808" s="31">
        <v>0.2</v>
      </c>
      <c r="AU808" s="31">
        <v>0.27</v>
      </c>
      <c r="AV808" s="31">
        <v>0.18</v>
      </c>
      <c r="AW808" s="32">
        <v>0.28000000000000003</v>
      </c>
      <c r="AX808" s="31">
        <v>0.17</v>
      </c>
      <c r="AY808" s="32">
        <v>0.21</v>
      </c>
      <c r="AZ808" s="31">
        <v>0.16</v>
      </c>
      <c r="BA808" s="32">
        <v>0.03</v>
      </c>
      <c r="BB808" s="31">
        <v>0.28000000000000003</v>
      </c>
      <c r="BC808" s="31">
        <v>0.02</v>
      </c>
      <c r="BD808" s="32">
        <v>0.33</v>
      </c>
      <c r="BE808" s="31">
        <v>0.22</v>
      </c>
      <c r="BF808" s="34">
        <v>0.16</v>
      </c>
    </row>
    <row r="809" spans="1:58" ht="24.95" customHeight="1">
      <c r="A809" s="8"/>
      <c r="B809" s="15" t="s">
        <v>157</v>
      </c>
      <c r="C809" s="39">
        <v>0.02</v>
      </c>
      <c r="D809" s="39">
        <v>0.01</v>
      </c>
      <c r="E809" s="35">
        <v>0.04</v>
      </c>
      <c r="F809" s="35">
        <v>0.02</v>
      </c>
      <c r="G809" s="39">
        <v>0.01</v>
      </c>
      <c r="H809" s="35">
        <v>0.02</v>
      </c>
      <c r="I809" s="39">
        <v>0.03</v>
      </c>
      <c r="J809" s="35">
        <v>0.01</v>
      </c>
      <c r="K809" s="35">
        <v>0.02</v>
      </c>
      <c r="L809" s="35">
        <v>0.02</v>
      </c>
      <c r="M809" s="39">
        <v>0.02</v>
      </c>
      <c r="N809" s="35">
        <v>0.02</v>
      </c>
      <c r="O809" s="39">
        <v>0.05</v>
      </c>
      <c r="P809" s="35">
        <v>0.01</v>
      </c>
      <c r="Q809" s="35" t="s">
        <v>152</v>
      </c>
      <c r="R809" s="35">
        <v>0.02</v>
      </c>
      <c r="S809" s="35">
        <v>0.03</v>
      </c>
      <c r="T809" s="35">
        <v>0.01</v>
      </c>
      <c r="U809" s="39">
        <v>0.01</v>
      </c>
      <c r="V809" s="35">
        <v>0.02</v>
      </c>
      <c r="W809" s="39">
        <v>0.01</v>
      </c>
      <c r="X809" s="35">
        <v>0.04</v>
      </c>
      <c r="Y809" s="35">
        <v>0.01</v>
      </c>
      <c r="Z809" s="39">
        <v>0.03</v>
      </c>
      <c r="AA809" s="35">
        <v>0.01</v>
      </c>
      <c r="AB809" s="35">
        <v>0.02</v>
      </c>
      <c r="AC809" s="35" t="s">
        <v>152</v>
      </c>
      <c r="AD809" s="39">
        <v>0.02</v>
      </c>
      <c r="AE809" s="35">
        <v>0.04</v>
      </c>
      <c r="AF809" s="35" t="s">
        <v>152</v>
      </c>
      <c r="AG809" s="35">
        <v>0.02</v>
      </c>
      <c r="AH809" s="39">
        <v>0.01</v>
      </c>
      <c r="AI809" s="35">
        <v>0.03</v>
      </c>
      <c r="AJ809" s="35">
        <v>0.02</v>
      </c>
      <c r="AK809" s="39">
        <v>0.02</v>
      </c>
      <c r="AL809" s="35">
        <v>0.04</v>
      </c>
      <c r="AM809" s="35" t="s">
        <v>152</v>
      </c>
      <c r="AN809" s="35">
        <v>0.02</v>
      </c>
      <c r="AO809" s="39">
        <v>0.01</v>
      </c>
      <c r="AP809" s="35">
        <v>0.02</v>
      </c>
      <c r="AQ809" s="35">
        <v>0.03</v>
      </c>
      <c r="AR809" s="39">
        <v>0.02</v>
      </c>
      <c r="AS809" s="35">
        <v>0.01</v>
      </c>
      <c r="AT809" s="35">
        <v>0.02</v>
      </c>
      <c r="AU809" s="35">
        <v>0.02</v>
      </c>
      <c r="AV809" s="35">
        <v>0.01</v>
      </c>
      <c r="AW809" s="39">
        <v>0.01</v>
      </c>
      <c r="AX809" s="35">
        <v>0.02</v>
      </c>
      <c r="AY809" s="39">
        <v>0.01</v>
      </c>
      <c r="AZ809" s="35">
        <v>0.01</v>
      </c>
      <c r="BA809" s="39">
        <v>0.01</v>
      </c>
      <c r="BB809" s="35">
        <v>0.01</v>
      </c>
      <c r="BC809" s="35" t="s">
        <v>152</v>
      </c>
      <c r="BD809" s="39" t="s">
        <v>152</v>
      </c>
      <c r="BE809" s="35">
        <v>0.01</v>
      </c>
      <c r="BF809" s="38">
        <v>0.01</v>
      </c>
    </row>
    <row r="811" spans="1:58" ht="24.95" customHeight="1">
      <c r="A811" s="1"/>
      <c r="B811" s="1" t="s">
        <v>72</v>
      </c>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row>
    <row r="812" spans="1:58" ht="24.9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row>
    <row r="813" spans="1:58" ht="24.95" customHeight="1">
      <c r="A813" s="2" t="s">
        <v>75</v>
      </c>
      <c r="B813" s="3"/>
      <c r="C813" s="69" t="s">
        <v>74</v>
      </c>
      <c r="D813" s="66" t="s">
        <v>76</v>
      </c>
      <c r="E813" s="68"/>
      <c r="F813" s="67"/>
      <c r="G813" s="66" t="s">
        <v>77</v>
      </c>
      <c r="H813" s="67"/>
      <c r="I813" s="66" t="s">
        <v>78</v>
      </c>
      <c r="J813" s="68"/>
      <c r="K813" s="68"/>
      <c r="L813" s="67"/>
      <c r="M813" s="66" t="s">
        <v>79</v>
      </c>
      <c r="N813" s="67"/>
      <c r="O813" s="66" t="s">
        <v>80</v>
      </c>
      <c r="P813" s="68"/>
      <c r="Q813" s="68"/>
      <c r="R813" s="68"/>
      <c r="S813" s="68"/>
      <c r="T813" s="67"/>
      <c r="U813" s="66" t="s">
        <v>81</v>
      </c>
      <c r="V813" s="67"/>
      <c r="W813" s="66" t="s">
        <v>82</v>
      </c>
      <c r="X813" s="68"/>
      <c r="Y813" s="67"/>
      <c r="Z813" s="66" t="s">
        <v>83</v>
      </c>
      <c r="AA813" s="68"/>
      <c r="AB813" s="68"/>
      <c r="AC813" s="67"/>
      <c r="AD813" s="66" t="s">
        <v>84</v>
      </c>
      <c r="AE813" s="68"/>
      <c r="AF813" s="68"/>
      <c r="AG813" s="67"/>
      <c r="AH813" s="66" t="s">
        <v>85</v>
      </c>
      <c r="AI813" s="68"/>
      <c r="AJ813" s="67"/>
      <c r="AK813" s="66" t="s">
        <v>86</v>
      </c>
      <c r="AL813" s="68"/>
      <c r="AM813" s="68"/>
      <c r="AN813" s="67"/>
      <c r="AO813" s="66" t="s">
        <v>87</v>
      </c>
      <c r="AP813" s="68"/>
      <c r="AQ813" s="67"/>
      <c r="AR813" s="66" t="s">
        <v>88</v>
      </c>
      <c r="AS813" s="68"/>
      <c r="AT813" s="68"/>
      <c r="AU813" s="67"/>
      <c r="AV813" s="65" t="s">
        <v>89</v>
      </c>
      <c r="AW813" s="66" t="s">
        <v>90</v>
      </c>
      <c r="AX813" s="67"/>
      <c r="AY813" s="66" t="s">
        <v>91</v>
      </c>
      <c r="AZ813" s="67"/>
      <c r="BA813" s="66" t="s">
        <v>92</v>
      </c>
      <c r="BB813" s="68"/>
      <c r="BC813" s="67"/>
      <c r="BD813" s="66" t="s">
        <v>93</v>
      </c>
      <c r="BE813" s="68"/>
      <c r="BF813" s="67"/>
    </row>
    <row r="814" spans="1:58" ht="24.95" customHeight="1">
      <c r="A814" s="5"/>
      <c r="B814" s="4"/>
      <c r="C814" s="11" t="s">
        <v>94</v>
      </c>
      <c r="D814" s="11" t="s">
        <v>95</v>
      </c>
      <c r="E814" s="10" t="s">
        <v>96</v>
      </c>
      <c r="F814" s="10" t="s">
        <v>97</v>
      </c>
      <c r="G814" s="11" t="s">
        <v>98</v>
      </c>
      <c r="H814" s="10" t="s">
        <v>99</v>
      </c>
      <c r="I814" s="11" t="s">
        <v>100</v>
      </c>
      <c r="J814" s="10" t="s">
        <v>101</v>
      </c>
      <c r="K814" s="10" t="s">
        <v>102</v>
      </c>
      <c r="L814" s="10" t="s">
        <v>103</v>
      </c>
      <c r="M814" s="11" t="s">
        <v>104</v>
      </c>
      <c r="N814" s="10" t="s">
        <v>105</v>
      </c>
      <c r="O814" s="11" t="s">
        <v>106</v>
      </c>
      <c r="P814" s="10" t="s">
        <v>107</v>
      </c>
      <c r="Q814" s="10" t="s">
        <v>108</v>
      </c>
      <c r="R814" s="10" t="s">
        <v>109</v>
      </c>
      <c r="S814" s="10" t="s">
        <v>110</v>
      </c>
      <c r="T814" s="10" t="s">
        <v>111</v>
      </c>
      <c r="U814" s="11" t="s">
        <v>112</v>
      </c>
      <c r="V814" s="10" t="s">
        <v>113</v>
      </c>
      <c r="W814" s="11" t="s">
        <v>114</v>
      </c>
      <c r="X814" s="10" t="s">
        <v>115</v>
      </c>
      <c r="Y814" s="10" t="s">
        <v>116</v>
      </c>
      <c r="Z814" s="11" t="s">
        <v>117</v>
      </c>
      <c r="AA814" s="10" t="s">
        <v>118</v>
      </c>
      <c r="AB814" s="10" t="s">
        <v>119</v>
      </c>
      <c r="AC814" s="10" t="s">
        <v>120</v>
      </c>
      <c r="AD814" s="11" t="s">
        <v>121</v>
      </c>
      <c r="AE814" s="10" t="s">
        <v>122</v>
      </c>
      <c r="AF814" s="10" t="s">
        <v>123</v>
      </c>
      <c r="AG814" s="10" t="s">
        <v>124</v>
      </c>
      <c r="AH814" s="11" t="s">
        <v>125</v>
      </c>
      <c r="AI814" s="10" t="s">
        <v>126</v>
      </c>
      <c r="AJ814" s="10" t="s">
        <v>127</v>
      </c>
      <c r="AK814" s="11" t="s">
        <v>128</v>
      </c>
      <c r="AL814" s="10" t="s">
        <v>129</v>
      </c>
      <c r="AM814" s="10" t="s">
        <v>130</v>
      </c>
      <c r="AN814" s="10" t="s">
        <v>131</v>
      </c>
      <c r="AO814" s="11" t="s">
        <v>132</v>
      </c>
      <c r="AP814" s="10" t="s">
        <v>133</v>
      </c>
      <c r="AQ814" s="10" t="s">
        <v>134</v>
      </c>
      <c r="AR814" s="11" t="s">
        <v>135</v>
      </c>
      <c r="AS814" s="10" t="s">
        <v>136</v>
      </c>
      <c r="AT814" s="10" t="s">
        <v>137</v>
      </c>
      <c r="AU814" s="10" t="s">
        <v>138</v>
      </c>
      <c r="AV814" s="10" t="s">
        <v>139</v>
      </c>
      <c r="AW814" s="11" t="s">
        <v>140</v>
      </c>
      <c r="AX814" s="10" t="s">
        <v>141</v>
      </c>
      <c r="AY814" s="11" t="s">
        <v>142</v>
      </c>
      <c r="AZ814" s="10" t="s">
        <v>143</v>
      </c>
      <c r="BA814" s="11" t="s">
        <v>144</v>
      </c>
      <c r="BB814" s="10" t="s">
        <v>145</v>
      </c>
      <c r="BC814" s="10" t="s">
        <v>146</v>
      </c>
      <c r="BD814" s="11" t="s">
        <v>147</v>
      </c>
      <c r="BE814" s="10" t="s">
        <v>148</v>
      </c>
      <c r="BF814" s="12" t="s">
        <v>149</v>
      </c>
    </row>
    <row r="815" spans="1:58" ht="24.95" customHeight="1">
      <c r="A815" s="7" t="s">
        <v>72</v>
      </c>
      <c r="B815" s="15" t="s">
        <v>150</v>
      </c>
      <c r="C815" s="17">
        <v>602</v>
      </c>
      <c r="D815" s="17">
        <v>217</v>
      </c>
      <c r="E815" s="16">
        <v>131</v>
      </c>
      <c r="F815" s="16">
        <v>229</v>
      </c>
      <c r="G815" s="17">
        <v>271</v>
      </c>
      <c r="H815" s="16">
        <v>326</v>
      </c>
      <c r="I815" s="17">
        <v>119</v>
      </c>
      <c r="J815" s="16">
        <v>158</v>
      </c>
      <c r="K815" s="16">
        <v>157</v>
      </c>
      <c r="L815" s="16">
        <v>168</v>
      </c>
      <c r="M815" s="17">
        <v>361</v>
      </c>
      <c r="N815" s="16">
        <v>186</v>
      </c>
      <c r="O815" s="17">
        <v>163</v>
      </c>
      <c r="P815" s="16">
        <v>187</v>
      </c>
      <c r="Q815" s="16">
        <v>150</v>
      </c>
      <c r="R815" s="16">
        <v>99</v>
      </c>
      <c r="S815" s="16">
        <v>349</v>
      </c>
      <c r="T815" s="16">
        <v>250</v>
      </c>
      <c r="U815" s="17">
        <v>258</v>
      </c>
      <c r="V815" s="16">
        <v>265</v>
      </c>
      <c r="W815" s="17">
        <v>151</v>
      </c>
      <c r="X815" s="16">
        <v>183</v>
      </c>
      <c r="Y815" s="16">
        <v>268</v>
      </c>
      <c r="Z815" s="17">
        <v>286</v>
      </c>
      <c r="AA815" s="16">
        <v>102</v>
      </c>
      <c r="AB815" s="16">
        <v>125</v>
      </c>
      <c r="AC815" s="16">
        <v>90</v>
      </c>
      <c r="AD815" s="17">
        <v>239</v>
      </c>
      <c r="AE815" s="16">
        <v>160</v>
      </c>
      <c r="AF815" s="16">
        <v>194</v>
      </c>
      <c r="AG815" s="16">
        <v>353</v>
      </c>
      <c r="AH815" s="17">
        <v>171</v>
      </c>
      <c r="AI815" s="16">
        <v>161</v>
      </c>
      <c r="AJ815" s="16">
        <v>256</v>
      </c>
      <c r="AK815" s="17">
        <v>423</v>
      </c>
      <c r="AL815" s="16">
        <v>177</v>
      </c>
      <c r="AM815" s="16">
        <v>235</v>
      </c>
      <c r="AN815" s="16">
        <v>385</v>
      </c>
      <c r="AO815" s="17">
        <v>102</v>
      </c>
      <c r="AP815" s="16">
        <v>190</v>
      </c>
      <c r="AQ815" s="16">
        <v>258</v>
      </c>
      <c r="AR815" s="17">
        <v>253</v>
      </c>
      <c r="AS815" s="16">
        <v>126</v>
      </c>
      <c r="AT815" s="16">
        <v>379</v>
      </c>
      <c r="AU815" s="16">
        <v>179</v>
      </c>
      <c r="AV815" s="16">
        <v>270</v>
      </c>
      <c r="AW815" s="17">
        <v>220</v>
      </c>
      <c r="AX815" s="16">
        <v>316</v>
      </c>
      <c r="AY815" s="17">
        <v>495</v>
      </c>
      <c r="AZ815" s="16">
        <v>177</v>
      </c>
      <c r="BA815" s="17">
        <v>144</v>
      </c>
      <c r="BB815" s="16">
        <v>451</v>
      </c>
      <c r="BC815" s="16">
        <v>48</v>
      </c>
      <c r="BD815" s="17">
        <v>138</v>
      </c>
      <c r="BE815" s="16">
        <v>211</v>
      </c>
      <c r="BF815" s="18">
        <v>235</v>
      </c>
    </row>
    <row r="816" spans="1:58" ht="24.95" customHeight="1">
      <c r="A816" s="6"/>
      <c r="B816" s="15"/>
      <c r="C816" s="23"/>
      <c r="D816" s="23"/>
      <c r="E816" s="22"/>
      <c r="F816" s="22"/>
      <c r="G816" s="23"/>
      <c r="H816" s="22"/>
      <c r="I816" s="23"/>
      <c r="J816" s="22"/>
      <c r="K816" s="22"/>
      <c r="L816" s="22"/>
      <c r="M816" s="23"/>
      <c r="N816" s="22"/>
      <c r="O816" s="23"/>
      <c r="P816" s="22"/>
      <c r="Q816" s="22"/>
      <c r="R816" s="22"/>
      <c r="S816" s="22"/>
      <c r="T816" s="22"/>
      <c r="U816" s="23"/>
      <c r="V816" s="22"/>
      <c r="W816" s="23"/>
      <c r="X816" s="22"/>
      <c r="Y816" s="22"/>
      <c r="Z816" s="23"/>
      <c r="AA816" s="22"/>
      <c r="AB816" s="22"/>
      <c r="AC816" s="22"/>
      <c r="AD816" s="23"/>
      <c r="AE816" s="22"/>
      <c r="AF816" s="22"/>
      <c r="AG816" s="22"/>
      <c r="AH816" s="23"/>
      <c r="AI816" s="22"/>
      <c r="AJ816" s="22"/>
      <c r="AK816" s="23"/>
      <c r="AL816" s="22"/>
      <c r="AM816" s="22"/>
      <c r="AN816" s="22"/>
      <c r="AO816" s="23"/>
      <c r="AP816" s="22"/>
      <c r="AQ816" s="22"/>
      <c r="AR816" s="23"/>
      <c r="AS816" s="22"/>
      <c r="AT816" s="22"/>
      <c r="AU816" s="22"/>
      <c r="AV816" s="22"/>
      <c r="AW816" s="23"/>
      <c r="AX816" s="22"/>
      <c r="AY816" s="23"/>
      <c r="AZ816" s="22"/>
      <c r="BA816" s="23"/>
      <c r="BB816" s="22"/>
      <c r="BC816" s="22"/>
      <c r="BD816" s="23"/>
      <c r="BE816" s="22"/>
      <c r="BF816" s="25"/>
    </row>
    <row r="817" spans="1:58" ht="24.95" customHeight="1">
      <c r="A817" s="6"/>
      <c r="B817" s="15" t="s">
        <v>322</v>
      </c>
      <c r="C817" s="49">
        <v>0.27</v>
      </c>
      <c r="D817" s="49">
        <v>0.56000000000000005</v>
      </c>
      <c r="E817" s="50">
        <v>0.18</v>
      </c>
      <c r="F817" s="50">
        <v>7.0000000000000007E-2</v>
      </c>
      <c r="G817" s="49">
        <v>0.25</v>
      </c>
      <c r="H817" s="50">
        <v>0.28000000000000003</v>
      </c>
      <c r="I817" s="49">
        <v>0.44</v>
      </c>
      <c r="J817" s="50">
        <v>0.35</v>
      </c>
      <c r="K817" s="50">
        <v>0.19</v>
      </c>
      <c r="L817" s="50">
        <v>0.15</v>
      </c>
      <c r="M817" s="49">
        <v>0.22</v>
      </c>
      <c r="N817" s="50">
        <v>0.34</v>
      </c>
      <c r="O817" s="49">
        <v>0.24</v>
      </c>
      <c r="P817" s="50">
        <v>0.25</v>
      </c>
      <c r="Q817" s="50">
        <v>0.32</v>
      </c>
      <c r="R817" s="50">
        <v>0.27</v>
      </c>
      <c r="S817" s="50">
        <v>0.24</v>
      </c>
      <c r="T817" s="50">
        <v>0.3</v>
      </c>
      <c r="U817" s="49">
        <v>0.49</v>
      </c>
      <c r="V817" s="50">
        <v>7.0000000000000007E-2</v>
      </c>
      <c r="W817" s="49">
        <v>0.33</v>
      </c>
      <c r="X817" s="50">
        <v>0.3</v>
      </c>
      <c r="Y817" s="50">
        <v>0.22</v>
      </c>
      <c r="Z817" s="49">
        <v>0.32</v>
      </c>
      <c r="AA817" s="50">
        <v>0.17</v>
      </c>
      <c r="AB817" s="50">
        <v>0.26</v>
      </c>
      <c r="AC817" s="50">
        <v>0.22</v>
      </c>
      <c r="AD817" s="49">
        <v>0.12</v>
      </c>
      <c r="AE817" s="50">
        <v>0.3</v>
      </c>
      <c r="AF817" s="50">
        <v>0.44</v>
      </c>
      <c r="AG817" s="50">
        <v>0.37</v>
      </c>
      <c r="AH817" s="49">
        <v>0.16</v>
      </c>
      <c r="AI817" s="50">
        <v>0.25</v>
      </c>
      <c r="AJ817" s="50">
        <v>0.35</v>
      </c>
      <c r="AK817" s="49">
        <v>0.33</v>
      </c>
      <c r="AL817" s="50">
        <v>0.22</v>
      </c>
      <c r="AM817" s="50">
        <v>0.39</v>
      </c>
      <c r="AN817" s="50">
        <v>0.33</v>
      </c>
      <c r="AO817" s="49">
        <v>0.1</v>
      </c>
      <c r="AP817" s="50">
        <v>0.42</v>
      </c>
      <c r="AQ817" s="50">
        <v>0.24</v>
      </c>
      <c r="AR817" s="49">
        <v>0.4</v>
      </c>
      <c r="AS817" s="50">
        <v>0.27</v>
      </c>
      <c r="AT817" s="50">
        <v>0.36</v>
      </c>
      <c r="AU817" s="50">
        <v>0.13</v>
      </c>
      <c r="AV817" s="50">
        <v>0.41</v>
      </c>
      <c r="AW817" s="49">
        <v>0.06</v>
      </c>
      <c r="AX817" s="50">
        <v>0.41</v>
      </c>
      <c r="AY817" s="49">
        <v>0.3</v>
      </c>
      <c r="AZ817" s="50">
        <v>0.44</v>
      </c>
      <c r="BA817" s="49">
        <v>0.27</v>
      </c>
      <c r="BB817" s="50">
        <v>0.27</v>
      </c>
      <c r="BC817" s="50">
        <v>0.39</v>
      </c>
      <c r="BD817" s="49">
        <v>0.25</v>
      </c>
      <c r="BE817" s="50">
        <v>0.25</v>
      </c>
      <c r="BF817" s="51">
        <v>0.31</v>
      </c>
    </row>
    <row r="818" spans="1:58" ht="24.95" customHeight="1">
      <c r="A818" s="6"/>
      <c r="B818" s="15" t="s">
        <v>323</v>
      </c>
      <c r="C818" s="49">
        <v>0.4</v>
      </c>
      <c r="D818" s="49">
        <v>0.13</v>
      </c>
      <c r="E818" s="50">
        <v>0.24</v>
      </c>
      <c r="F818" s="50">
        <v>0.77</v>
      </c>
      <c r="G818" s="49">
        <v>0.43</v>
      </c>
      <c r="H818" s="50">
        <v>0.38</v>
      </c>
      <c r="I818" s="49">
        <v>0.24</v>
      </c>
      <c r="J818" s="50">
        <v>0.31</v>
      </c>
      <c r="K818" s="50">
        <v>0.38</v>
      </c>
      <c r="L818" s="50">
        <v>0.61</v>
      </c>
      <c r="M818" s="49">
        <v>0.54</v>
      </c>
      <c r="N818" s="50">
        <v>0.18</v>
      </c>
      <c r="O818" s="49">
        <v>0.39</v>
      </c>
      <c r="P818" s="50">
        <v>0.48</v>
      </c>
      <c r="Q818" s="50">
        <v>0.39</v>
      </c>
      <c r="R818" s="50">
        <v>0.3</v>
      </c>
      <c r="S818" s="50">
        <v>0.43</v>
      </c>
      <c r="T818" s="50">
        <v>0.36</v>
      </c>
      <c r="U818" s="49">
        <v>0.09</v>
      </c>
      <c r="V818" s="50">
        <v>0.73</v>
      </c>
      <c r="W818" s="49">
        <v>0.26</v>
      </c>
      <c r="X818" s="50">
        <v>0.33</v>
      </c>
      <c r="Y818" s="50">
        <v>0.53</v>
      </c>
      <c r="Z818" s="49">
        <v>0.28000000000000003</v>
      </c>
      <c r="AA818" s="50">
        <v>0.55000000000000004</v>
      </c>
      <c r="AB818" s="50">
        <v>0.48</v>
      </c>
      <c r="AC818" s="50">
        <v>0.49</v>
      </c>
      <c r="AD818" s="49">
        <v>0.62</v>
      </c>
      <c r="AE818" s="50">
        <v>0.28999999999999998</v>
      </c>
      <c r="AF818" s="50">
        <v>0.2</v>
      </c>
      <c r="AG818" s="50">
        <v>0.24</v>
      </c>
      <c r="AH818" s="49">
        <v>0.63</v>
      </c>
      <c r="AI818" s="50">
        <v>0.38</v>
      </c>
      <c r="AJ818" s="50">
        <v>0.27</v>
      </c>
      <c r="AK818" s="49">
        <v>0.31</v>
      </c>
      <c r="AL818" s="50">
        <v>0.4</v>
      </c>
      <c r="AM818" s="50">
        <v>0.28999999999999998</v>
      </c>
      <c r="AN818" s="50">
        <v>0.31</v>
      </c>
      <c r="AO818" s="49">
        <v>0.66</v>
      </c>
      <c r="AP818" s="50">
        <v>0.21</v>
      </c>
      <c r="AQ818" s="50">
        <v>0.4</v>
      </c>
      <c r="AR818" s="49">
        <v>0.21</v>
      </c>
      <c r="AS818" s="50">
        <v>0.37</v>
      </c>
      <c r="AT818" s="50">
        <v>0.26</v>
      </c>
      <c r="AU818" s="50">
        <v>0.63</v>
      </c>
      <c r="AV818" s="50">
        <v>0.26</v>
      </c>
      <c r="AW818" s="49">
        <v>0.67</v>
      </c>
      <c r="AX818" s="50">
        <v>0.23</v>
      </c>
      <c r="AY818" s="49">
        <v>0.36</v>
      </c>
      <c r="AZ818" s="50">
        <v>0.21</v>
      </c>
      <c r="BA818" s="49">
        <v>0.37</v>
      </c>
      <c r="BB818" s="50">
        <v>0.42</v>
      </c>
      <c r="BC818" s="50">
        <v>0.34</v>
      </c>
      <c r="BD818" s="49">
        <v>0.49</v>
      </c>
      <c r="BE818" s="50">
        <v>0.44</v>
      </c>
      <c r="BF818" s="51">
        <v>0.32</v>
      </c>
    </row>
    <row r="819" spans="1:58" ht="24.95" customHeight="1">
      <c r="A819" s="6"/>
      <c r="B819" s="15" t="s">
        <v>324</v>
      </c>
      <c r="C819" s="49">
        <v>-0.13</v>
      </c>
      <c r="D819" s="49">
        <v>0.43</v>
      </c>
      <c r="E819" s="50">
        <v>-0.06</v>
      </c>
      <c r="F819" s="50">
        <v>-0.7</v>
      </c>
      <c r="G819" s="49">
        <v>-0.18</v>
      </c>
      <c r="H819" s="50">
        <v>-0.1</v>
      </c>
      <c r="I819" s="49">
        <v>0.2</v>
      </c>
      <c r="J819" s="50">
        <v>0.03</v>
      </c>
      <c r="K819" s="50">
        <v>-0.2</v>
      </c>
      <c r="L819" s="50">
        <v>-0.46</v>
      </c>
      <c r="M819" s="49">
        <v>-0.32</v>
      </c>
      <c r="N819" s="50">
        <v>0.17</v>
      </c>
      <c r="O819" s="49">
        <v>-0.15</v>
      </c>
      <c r="P819" s="50">
        <v>-0.23</v>
      </c>
      <c r="Q819" s="50">
        <v>-7.0000000000000007E-2</v>
      </c>
      <c r="R819" s="50">
        <v>-0.03</v>
      </c>
      <c r="S819" s="50">
        <v>-0.19</v>
      </c>
      <c r="T819" s="50">
        <v>-0.05</v>
      </c>
      <c r="U819" s="49">
        <v>0.4</v>
      </c>
      <c r="V819" s="50">
        <v>-0.66</v>
      </c>
      <c r="W819" s="49">
        <v>0.08</v>
      </c>
      <c r="X819" s="50">
        <v>-0.03</v>
      </c>
      <c r="Y819" s="50">
        <v>-0.31</v>
      </c>
      <c r="Z819" s="49">
        <v>0.04</v>
      </c>
      <c r="AA819" s="50">
        <v>-0.38</v>
      </c>
      <c r="AB819" s="50">
        <v>-0.22</v>
      </c>
      <c r="AC819" s="50">
        <v>-0.27</v>
      </c>
      <c r="AD819" s="49">
        <v>-0.5</v>
      </c>
      <c r="AE819" s="50">
        <v>0</v>
      </c>
      <c r="AF819" s="50">
        <v>0.23</v>
      </c>
      <c r="AG819" s="50">
        <v>0.13</v>
      </c>
      <c r="AH819" s="49">
        <v>-0.47</v>
      </c>
      <c r="AI819" s="50">
        <v>-0.13</v>
      </c>
      <c r="AJ819" s="50">
        <v>0.09</v>
      </c>
      <c r="AK819" s="49">
        <v>0.02</v>
      </c>
      <c r="AL819" s="50">
        <v>-0.17</v>
      </c>
      <c r="AM819" s="50">
        <v>0.1</v>
      </c>
      <c r="AN819" s="50">
        <v>0.03</v>
      </c>
      <c r="AO819" s="49">
        <v>-0.56000000000000005</v>
      </c>
      <c r="AP819" s="50">
        <v>0.22</v>
      </c>
      <c r="AQ819" s="50">
        <v>-0.16</v>
      </c>
      <c r="AR819" s="49">
        <v>0.19</v>
      </c>
      <c r="AS819" s="50">
        <v>-0.11</v>
      </c>
      <c r="AT819" s="50">
        <v>0.09</v>
      </c>
      <c r="AU819" s="50">
        <v>-0.5</v>
      </c>
      <c r="AV819" s="50">
        <v>0.15</v>
      </c>
      <c r="AW819" s="49">
        <v>-0.6</v>
      </c>
      <c r="AX819" s="50">
        <v>0.18</v>
      </c>
      <c r="AY819" s="49">
        <v>-0.05</v>
      </c>
      <c r="AZ819" s="50">
        <v>0.23</v>
      </c>
      <c r="BA819" s="49">
        <v>-0.09</v>
      </c>
      <c r="BB819" s="50">
        <v>-0.14000000000000001</v>
      </c>
      <c r="BC819" s="50">
        <v>0.05</v>
      </c>
      <c r="BD819" s="49">
        <v>-0.24</v>
      </c>
      <c r="BE819" s="50">
        <v>-0.18</v>
      </c>
      <c r="BF819" s="51">
        <v>-0.01</v>
      </c>
    </row>
    <row r="820" spans="1:58" ht="24.95" customHeight="1">
      <c r="A820" s="6"/>
      <c r="B820" s="15" t="s">
        <v>325</v>
      </c>
      <c r="C820" s="32">
        <v>0.13</v>
      </c>
      <c r="D820" s="32">
        <v>0.28999999999999998</v>
      </c>
      <c r="E820" s="31">
        <v>0.05</v>
      </c>
      <c r="F820" s="31">
        <v>0.04</v>
      </c>
      <c r="G820" s="32">
        <v>0.13</v>
      </c>
      <c r="H820" s="31">
        <v>0.13</v>
      </c>
      <c r="I820" s="32">
        <v>0.27</v>
      </c>
      <c r="J820" s="31">
        <v>0.18</v>
      </c>
      <c r="K820" s="31">
        <v>0.05</v>
      </c>
      <c r="L820" s="31">
        <v>7.0000000000000007E-2</v>
      </c>
      <c r="M820" s="32">
        <v>0.12</v>
      </c>
      <c r="N820" s="31">
        <v>0.15</v>
      </c>
      <c r="O820" s="32">
        <v>0.13</v>
      </c>
      <c r="P820" s="31">
        <v>0.14000000000000001</v>
      </c>
      <c r="Q820" s="31">
        <v>0.12</v>
      </c>
      <c r="R820" s="31">
        <v>0.13</v>
      </c>
      <c r="S820" s="31">
        <v>0.14000000000000001</v>
      </c>
      <c r="T820" s="31">
        <v>0.12</v>
      </c>
      <c r="U820" s="32">
        <v>0.24</v>
      </c>
      <c r="V820" s="31">
        <v>0.04</v>
      </c>
      <c r="W820" s="32">
        <v>0.16</v>
      </c>
      <c r="X820" s="31">
        <v>0.13</v>
      </c>
      <c r="Y820" s="31">
        <v>0.12</v>
      </c>
      <c r="Z820" s="32">
        <v>0.13</v>
      </c>
      <c r="AA820" s="31">
        <v>0.14000000000000001</v>
      </c>
      <c r="AB820" s="31">
        <v>0.14000000000000001</v>
      </c>
      <c r="AC820" s="31">
        <v>0.12</v>
      </c>
      <c r="AD820" s="32">
        <v>0.06</v>
      </c>
      <c r="AE820" s="31">
        <v>0.14000000000000001</v>
      </c>
      <c r="AF820" s="31">
        <v>0.23</v>
      </c>
      <c r="AG820" s="31">
        <v>0.19</v>
      </c>
      <c r="AH820" s="32">
        <v>7.0000000000000007E-2</v>
      </c>
      <c r="AI820" s="31">
        <v>0.1</v>
      </c>
      <c r="AJ820" s="31">
        <v>0.19</v>
      </c>
      <c r="AK820" s="32">
        <v>0.17</v>
      </c>
      <c r="AL820" s="31">
        <v>0.13</v>
      </c>
      <c r="AM820" s="31">
        <v>0.18</v>
      </c>
      <c r="AN820" s="31">
        <v>0.16</v>
      </c>
      <c r="AO820" s="32">
        <v>0.03</v>
      </c>
      <c r="AP820" s="31">
        <v>0.22</v>
      </c>
      <c r="AQ820" s="31">
        <v>0.1</v>
      </c>
      <c r="AR820" s="32">
        <v>0.21</v>
      </c>
      <c r="AS820" s="31">
        <v>0.13</v>
      </c>
      <c r="AT820" s="31">
        <v>0.18</v>
      </c>
      <c r="AU820" s="31">
        <v>0.05</v>
      </c>
      <c r="AV820" s="31">
        <v>0.23</v>
      </c>
      <c r="AW820" s="32">
        <v>0.03</v>
      </c>
      <c r="AX820" s="31">
        <v>0.21</v>
      </c>
      <c r="AY820" s="32">
        <v>0.16</v>
      </c>
      <c r="AZ820" s="31">
        <v>0.26</v>
      </c>
      <c r="BA820" s="32">
        <v>0.12</v>
      </c>
      <c r="BB820" s="31">
        <v>0.14000000000000001</v>
      </c>
      <c r="BC820" s="31">
        <v>0.15</v>
      </c>
      <c r="BD820" s="32">
        <v>0.13</v>
      </c>
      <c r="BE820" s="31">
        <v>0.1</v>
      </c>
      <c r="BF820" s="34">
        <v>0.17</v>
      </c>
    </row>
    <row r="821" spans="1:58" ht="24.95" customHeight="1">
      <c r="A821" s="6"/>
      <c r="B821" s="15" t="s">
        <v>326</v>
      </c>
      <c r="C821" s="32">
        <v>0.14000000000000001</v>
      </c>
      <c r="D821" s="32">
        <v>0.27</v>
      </c>
      <c r="E821" s="31">
        <v>0.13</v>
      </c>
      <c r="F821" s="31">
        <v>0.03</v>
      </c>
      <c r="G821" s="32">
        <v>0.12</v>
      </c>
      <c r="H821" s="31">
        <v>0.15</v>
      </c>
      <c r="I821" s="32">
        <v>0.17</v>
      </c>
      <c r="J821" s="31">
        <v>0.16</v>
      </c>
      <c r="K821" s="31">
        <v>0.14000000000000001</v>
      </c>
      <c r="L821" s="31">
        <v>0.08</v>
      </c>
      <c r="M821" s="32">
        <v>0.1</v>
      </c>
      <c r="N821" s="31">
        <v>0.19</v>
      </c>
      <c r="O821" s="32">
        <v>0.11</v>
      </c>
      <c r="P821" s="31">
        <v>0.11</v>
      </c>
      <c r="Q821" s="31">
        <v>0.2</v>
      </c>
      <c r="R821" s="31">
        <v>0.14000000000000001</v>
      </c>
      <c r="S821" s="31">
        <v>0.11</v>
      </c>
      <c r="T821" s="31">
        <v>0.18</v>
      </c>
      <c r="U821" s="32">
        <v>0.25</v>
      </c>
      <c r="V821" s="31">
        <v>0.03</v>
      </c>
      <c r="W821" s="32">
        <v>0.17</v>
      </c>
      <c r="X821" s="31">
        <v>0.17</v>
      </c>
      <c r="Y821" s="31">
        <v>0.09</v>
      </c>
      <c r="Z821" s="32">
        <v>0.19</v>
      </c>
      <c r="AA821" s="31">
        <v>0.02</v>
      </c>
      <c r="AB821" s="31">
        <v>0.12</v>
      </c>
      <c r="AC821" s="31">
        <v>0.1</v>
      </c>
      <c r="AD821" s="32">
        <v>0.06</v>
      </c>
      <c r="AE821" s="31">
        <v>0.16</v>
      </c>
      <c r="AF821" s="31">
        <v>0.21</v>
      </c>
      <c r="AG821" s="31">
        <v>0.18</v>
      </c>
      <c r="AH821" s="32">
        <v>0.08</v>
      </c>
      <c r="AI821" s="31">
        <v>0.15</v>
      </c>
      <c r="AJ821" s="31">
        <v>0.16</v>
      </c>
      <c r="AK821" s="32">
        <v>0.17</v>
      </c>
      <c r="AL821" s="31">
        <v>0.09</v>
      </c>
      <c r="AM821" s="31">
        <v>0.21</v>
      </c>
      <c r="AN821" s="31">
        <v>0.17</v>
      </c>
      <c r="AO821" s="32">
        <v>7.0000000000000007E-2</v>
      </c>
      <c r="AP821" s="31">
        <v>0.2</v>
      </c>
      <c r="AQ821" s="31">
        <v>0.13</v>
      </c>
      <c r="AR821" s="32">
        <v>0.2</v>
      </c>
      <c r="AS821" s="31">
        <v>0.14000000000000001</v>
      </c>
      <c r="AT821" s="31">
        <v>0.18</v>
      </c>
      <c r="AU821" s="31">
        <v>0.08</v>
      </c>
      <c r="AV821" s="31">
        <v>0.18</v>
      </c>
      <c r="AW821" s="32">
        <v>0.03</v>
      </c>
      <c r="AX821" s="31">
        <v>0.2</v>
      </c>
      <c r="AY821" s="32">
        <v>0.14000000000000001</v>
      </c>
      <c r="AZ821" s="31">
        <v>0.18</v>
      </c>
      <c r="BA821" s="32">
        <v>0.16</v>
      </c>
      <c r="BB821" s="31">
        <v>0.13</v>
      </c>
      <c r="BC821" s="31">
        <v>0.24</v>
      </c>
      <c r="BD821" s="32">
        <v>0.12</v>
      </c>
      <c r="BE821" s="31">
        <v>0.15</v>
      </c>
      <c r="BF821" s="34">
        <v>0.14000000000000001</v>
      </c>
    </row>
    <row r="822" spans="1:58" ht="24.95" customHeight="1">
      <c r="A822" s="6"/>
      <c r="B822" s="15" t="s">
        <v>327</v>
      </c>
      <c r="C822" s="32">
        <v>0.28999999999999998</v>
      </c>
      <c r="D822" s="32">
        <v>0.28999999999999998</v>
      </c>
      <c r="E822" s="31">
        <v>0.51</v>
      </c>
      <c r="F822" s="31">
        <v>0.14000000000000001</v>
      </c>
      <c r="G822" s="32">
        <v>0.28000000000000003</v>
      </c>
      <c r="H822" s="31">
        <v>0.28999999999999998</v>
      </c>
      <c r="I822" s="32">
        <v>0.27</v>
      </c>
      <c r="J822" s="31">
        <v>0.3</v>
      </c>
      <c r="K822" s="31">
        <v>0.37</v>
      </c>
      <c r="L822" s="31">
        <v>0.21</v>
      </c>
      <c r="M822" s="32">
        <v>0.2</v>
      </c>
      <c r="N822" s="31">
        <v>0.43</v>
      </c>
      <c r="O822" s="32">
        <v>0.3</v>
      </c>
      <c r="P822" s="31">
        <v>0.23</v>
      </c>
      <c r="Q822" s="31">
        <v>0.27</v>
      </c>
      <c r="R822" s="31">
        <v>0.41</v>
      </c>
      <c r="S822" s="31">
        <v>0.27</v>
      </c>
      <c r="T822" s="31">
        <v>0.32</v>
      </c>
      <c r="U822" s="32">
        <v>0.38</v>
      </c>
      <c r="V822" s="31">
        <v>0.16</v>
      </c>
      <c r="W822" s="32">
        <v>0.37</v>
      </c>
      <c r="X822" s="31">
        <v>0.32</v>
      </c>
      <c r="Y822" s="31">
        <v>0.22</v>
      </c>
      <c r="Z822" s="32">
        <v>0.34</v>
      </c>
      <c r="AA822" s="31">
        <v>0.26</v>
      </c>
      <c r="AB822" s="31">
        <v>0.21</v>
      </c>
      <c r="AC822" s="31">
        <v>0.27</v>
      </c>
      <c r="AD822" s="32">
        <v>0.23</v>
      </c>
      <c r="AE822" s="31">
        <v>0.36</v>
      </c>
      <c r="AF822" s="31">
        <v>0.3</v>
      </c>
      <c r="AG822" s="31">
        <v>0.33</v>
      </c>
      <c r="AH822" s="32">
        <v>0.19</v>
      </c>
      <c r="AI822" s="31">
        <v>0.34</v>
      </c>
      <c r="AJ822" s="31">
        <v>0.32</v>
      </c>
      <c r="AK822" s="32">
        <v>0.3</v>
      </c>
      <c r="AL822" s="31">
        <v>0.33</v>
      </c>
      <c r="AM822" s="31">
        <v>0.27</v>
      </c>
      <c r="AN822" s="31">
        <v>0.31</v>
      </c>
      <c r="AO822" s="32">
        <v>0.23</v>
      </c>
      <c r="AP822" s="31">
        <v>0.31</v>
      </c>
      <c r="AQ822" s="31">
        <v>0.32</v>
      </c>
      <c r="AR822" s="32">
        <v>0.33</v>
      </c>
      <c r="AS822" s="31">
        <v>0.35</v>
      </c>
      <c r="AT822" s="31">
        <v>0.34</v>
      </c>
      <c r="AU822" s="31">
        <v>0.2</v>
      </c>
      <c r="AV822" s="31">
        <v>0.31</v>
      </c>
      <c r="AW822" s="32">
        <v>0.26</v>
      </c>
      <c r="AX822" s="31">
        <v>0.31</v>
      </c>
      <c r="AY822" s="32">
        <v>0.31</v>
      </c>
      <c r="AZ822" s="31">
        <v>0.33</v>
      </c>
      <c r="BA822" s="32">
        <v>0.32</v>
      </c>
      <c r="BB822" s="31">
        <v>0.28000000000000003</v>
      </c>
      <c r="BC822" s="31">
        <v>0.24</v>
      </c>
      <c r="BD822" s="32">
        <v>0.25</v>
      </c>
      <c r="BE822" s="31">
        <v>0.3</v>
      </c>
      <c r="BF822" s="34">
        <v>0.32</v>
      </c>
    </row>
    <row r="823" spans="1:58" ht="24.95" customHeight="1">
      <c r="A823" s="6"/>
      <c r="B823" s="15" t="s">
        <v>328</v>
      </c>
      <c r="C823" s="32">
        <v>0.18</v>
      </c>
      <c r="D823" s="32">
        <v>0.06</v>
      </c>
      <c r="E823" s="31">
        <v>0.12</v>
      </c>
      <c r="F823" s="31">
        <v>0.33</v>
      </c>
      <c r="G823" s="32">
        <v>0.17</v>
      </c>
      <c r="H823" s="31">
        <v>0.19</v>
      </c>
      <c r="I823" s="32">
        <v>0.16</v>
      </c>
      <c r="J823" s="31">
        <v>0.12</v>
      </c>
      <c r="K823" s="31">
        <v>0.18</v>
      </c>
      <c r="L823" s="31">
        <v>0.25</v>
      </c>
      <c r="M823" s="32">
        <v>0.23</v>
      </c>
      <c r="N823" s="31">
        <v>0.09</v>
      </c>
      <c r="O823" s="32">
        <v>0.16</v>
      </c>
      <c r="P823" s="31">
        <v>0.2</v>
      </c>
      <c r="Q823" s="31">
        <v>0.19</v>
      </c>
      <c r="R823" s="31">
        <v>0.17</v>
      </c>
      <c r="S823" s="31">
        <v>0.18</v>
      </c>
      <c r="T823" s="31">
        <v>0.18</v>
      </c>
      <c r="U823" s="32">
        <v>0.05</v>
      </c>
      <c r="V823" s="31">
        <v>0.33</v>
      </c>
      <c r="W823" s="32">
        <v>0.15</v>
      </c>
      <c r="X823" s="31">
        <v>0.19</v>
      </c>
      <c r="Y823" s="31">
        <v>0.19</v>
      </c>
      <c r="Z823" s="32">
        <v>0.16</v>
      </c>
      <c r="AA823" s="31">
        <v>0.2</v>
      </c>
      <c r="AB823" s="31">
        <v>0.15</v>
      </c>
      <c r="AC823" s="31">
        <v>0.24</v>
      </c>
      <c r="AD823" s="32">
        <v>0.28999999999999998</v>
      </c>
      <c r="AE823" s="31">
        <v>0.15</v>
      </c>
      <c r="AF823" s="31">
        <v>0.08</v>
      </c>
      <c r="AG823" s="31">
        <v>0.11</v>
      </c>
      <c r="AH823" s="32">
        <v>0.35</v>
      </c>
      <c r="AI823" s="31">
        <v>0.14000000000000001</v>
      </c>
      <c r="AJ823" s="31">
        <v>0.1</v>
      </c>
      <c r="AK823" s="32">
        <v>0.13</v>
      </c>
      <c r="AL823" s="31">
        <v>0.2</v>
      </c>
      <c r="AM823" s="31">
        <v>0.14000000000000001</v>
      </c>
      <c r="AN823" s="31">
        <v>0.14000000000000001</v>
      </c>
      <c r="AO823" s="32">
        <v>0.28999999999999998</v>
      </c>
      <c r="AP823" s="31">
        <v>0.08</v>
      </c>
      <c r="AQ823" s="31">
        <v>0.19</v>
      </c>
      <c r="AR823" s="32">
        <v>7.0000000000000007E-2</v>
      </c>
      <c r="AS823" s="31">
        <v>0.2</v>
      </c>
      <c r="AT823" s="31">
        <v>0.12</v>
      </c>
      <c r="AU823" s="31">
        <v>0.27</v>
      </c>
      <c r="AV823" s="31">
        <v>0.11</v>
      </c>
      <c r="AW823" s="32">
        <v>0.27</v>
      </c>
      <c r="AX823" s="31">
        <v>0.12</v>
      </c>
      <c r="AY823" s="32">
        <v>0.15</v>
      </c>
      <c r="AZ823" s="31">
        <v>0.08</v>
      </c>
      <c r="BA823" s="32">
        <v>0.17</v>
      </c>
      <c r="BB823" s="31">
        <v>0.18</v>
      </c>
      <c r="BC823" s="31">
        <v>0.16</v>
      </c>
      <c r="BD823" s="32">
        <v>0.17</v>
      </c>
      <c r="BE823" s="31">
        <v>0.21</v>
      </c>
      <c r="BF823" s="34">
        <v>0.15</v>
      </c>
    </row>
    <row r="824" spans="1:58" ht="24.95" customHeight="1">
      <c r="A824" s="6"/>
      <c r="B824" s="15" t="s">
        <v>329</v>
      </c>
      <c r="C824" s="32">
        <v>0.22</v>
      </c>
      <c r="D824" s="32">
        <v>7.0000000000000007E-2</v>
      </c>
      <c r="E824" s="31">
        <v>0.12</v>
      </c>
      <c r="F824" s="31">
        <v>0.44</v>
      </c>
      <c r="G824" s="32">
        <v>0.25</v>
      </c>
      <c r="H824" s="31">
        <v>0.2</v>
      </c>
      <c r="I824" s="32">
        <v>0.08</v>
      </c>
      <c r="J824" s="31">
        <v>0.19</v>
      </c>
      <c r="K824" s="31">
        <v>0.2</v>
      </c>
      <c r="L824" s="31">
        <v>0.36</v>
      </c>
      <c r="M824" s="32">
        <v>0.31</v>
      </c>
      <c r="N824" s="31">
        <v>0.08</v>
      </c>
      <c r="O824" s="32">
        <v>0.22</v>
      </c>
      <c r="P824" s="31">
        <v>0.28000000000000003</v>
      </c>
      <c r="Q824" s="31">
        <v>0.21</v>
      </c>
      <c r="R824" s="31">
        <v>0.13</v>
      </c>
      <c r="S824" s="31">
        <v>0.26</v>
      </c>
      <c r="T824" s="31">
        <v>0.18</v>
      </c>
      <c r="U824" s="32">
        <v>0.04</v>
      </c>
      <c r="V824" s="31">
        <v>0.41</v>
      </c>
      <c r="W824" s="32">
        <v>0.11</v>
      </c>
      <c r="X824" s="31">
        <v>0.13</v>
      </c>
      <c r="Y824" s="31">
        <v>0.35</v>
      </c>
      <c r="Z824" s="32">
        <v>0.12</v>
      </c>
      <c r="AA824" s="31">
        <v>0.35</v>
      </c>
      <c r="AB824" s="31">
        <v>0.33</v>
      </c>
      <c r="AC824" s="31">
        <v>0.25</v>
      </c>
      <c r="AD824" s="32">
        <v>0.33</v>
      </c>
      <c r="AE824" s="31">
        <v>0.14000000000000001</v>
      </c>
      <c r="AF824" s="31">
        <v>0.12</v>
      </c>
      <c r="AG824" s="31">
        <v>0.13</v>
      </c>
      <c r="AH824" s="32">
        <v>0.28000000000000003</v>
      </c>
      <c r="AI824" s="31">
        <v>0.24</v>
      </c>
      <c r="AJ824" s="31">
        <v>0.17</v>
      </c>
      <c r="AK824" s="32">
        <v>0.18</v>
      </c>
      <c r="AL824" s="31">
        <v>0.2</v>
      </c>
      <c r="AM824" s="31">
        <v>0.15</v>
      </c>
      <c r="AN824" s="31">
        <v>0.17</v>
      </c>
      <c r="AO824" s="32">
        <v>0.37</v>
      </c>
      <c r="AP824" s="31">
        <v>0.13</v>
      </c>
      <c r="AQ824" s="31">
        <v>0.2</v>
      </c>
      <c r="AR824" s="32">
        <v>0.13</v>
      </c>
      <c r="AS824" s="31">
        <v>0.17</v>
      </c>
      <c r="AT824" s="31">
        <v>0.15</v>
      </c>
      <c r="AU824" s="31">
        <v>0.36</v>
      </c>
      <c r="AV824" s="31">
        <v>0.14000000000000001</v>
      </c>
      <c r="AW824" s="32">
        <v>0.39</v>
      </c>
      <c r="AX824" s="31">
        <v>0.11</v>
      </c>
      <c r="AY824" s="32">
        <v>0.21</v>
      </c>
      <c r="AZ824" s="31">
        <v>0.13</v>
      </c>
      <c r="BA824" s="32">
        <v>0.2</v>
      </c>
      <c r="BB824" s="31">
        <v>0.23</v>
      </c>
      <c r="BC824" s="31">
        <v>0.18</v>
      </c>
      <c r="BD824" s="32">
        <v>0.31</v>
      </c>
      <c r="BE824" s="31">
        <v>0.22</v>
      </c>
      <c r="BF824" s="34">
        <v>0.17</v>
      </c>
    </row>
    <row r="825" spans="1:58" ht="24.95" customHeight="1">
      <c r="A825" s="8"/>
      <c r="B825" s="15" t="s">
        <v>157</v>
      </c>
      <c r="C825" s="39">
        <v>0.04</v>
      </c>
      <c r="D825" s="39">
        <v>0.02</v>
      </c>
      <c r="E825" s="35">
        <v>7.0000000000000007E-2</v>
      </c>
      <c r="F825" s="35">
        <v>0.02</v>
      </c>
      <c r="G825" s="39">
        <v>0.04</v>
      </c>
      <c r="H825" s="35">
        <v>0.04</v>
      </c>
      <c r="I825" s="39">
        <v>0.04</v>
      </c>
      <c r="J825" s="35">
        <v>0.04</v>
      </c>
      <c r="K825" s="35">
        <v>0.06</v>
      </c>
      <c r="L825" s="35">
        <v>0.03</v>
      </c>
      <c r="M825" s="39">
        <v>0.04</v>
      </c>
      <c r="N825" s="35">
        <v>0.05</v>
      </c>
      <c r="O825" s="39">
        <v>7.0000000000000007E-2</v>
      </c>
      <c r="P825" s="35">
        <v>0.04</v>
      </c>
      <c r="Q825" s="35">
        <v>0.02</v>
      </c>
      <c r="R825" s="35">
        <v>0.02</v>
      </c>
      <c r="S825" s="35">
        <v>0.05</v>
      </c>
      <c r="T825" s="35">
        <v>0.02</v>
      </c>
      <c r="U825" s="39">
        <v>0.04</v>
      </c>
      <c r="V825" s="35">
        <v>0.03</v>
      </c>
      <c r="W825" s="39">
        <v>0.04</v>
      </c>
      <c r="X825" s="35">
        <v>0.06</v>
      </c>
      <c r="Y825" s="35">
        <v>0.03</v>
      </c>
      <c r="Z825" s="39">
        <v>0.05</v>
      </c>
      <c r="AA825" s="35">
        <v>0.02</v>
      </c>
      <c r="AB825" s="35">
        <v>0.05</v>
      </c>
      <c r="AC825" s="35">
        <v>0.01</v>
      </c>
      <c r="AD825" s="39">
        <v>0.02</v>
      </c>
      <c r="AE825" s="35">
        <v>0.04</v>
      </c>
      <c r="AF825" s="35">
        <v>0.06</v>
      </c>
      <c r="AG825" s="35">
        <v>0.05</v>
      </c>
      <c r="AH825" s="39">
        <v>0.02</v>
      </c>
      <c r="AI825" s="35">
        <v>0.02</v>
      </c>
      <c r="AJ825" s="35">
        <v>0.06</v>
      </c>
      <c r="AK825" s="39">
        <v>0.05</v>
      </c>
      <c r="AL825" s="35">
        <v>0.05</v>
      </c>
      <c r="AM825" s="35">
        <v>0.05</v>
      </c>
      <c r="AN825" s="35">
        <v>0.05</v>
      </c>
      <c r="AO825" s="39">
        <v>0.01</v>
      </c>
      <c r="AP825" s="35">
        <v>0.06</v>
      </c>
      <c r="AQ825" s="35">
        <v>0.04</v>
      </c>
      <c r="AR825" s="39">
        <v>0.06</v>
      </c>
      <c r="AS825" s="35">
        <v>0.01</v>
      </c>
      <c r="AT825" s="35">
        <v>0.04</v>
      </c>
      <c r="AU825" s="35">
        <v>0.05</v>
      </c>
      <c r="AV825" s="35">
        <v>0.03</v>
      </c>
      <c r="AW825" s="39">
        <v>0.01</v>
      </c>
      <c r="AX825" s="35">
        <v>0.05</v>
      </c>
      <c r="AY825" s="39">
        <v>0.03</v>
      </c>
      <c r="AZ825" s="35">
        <v>0.01</v>
      </c>
      <c r="BA825" s="39">
        <v>0.03</v>
      </c>
      <c r="BB825" s="35">
        <v>0.03</v>
      </c>
      <c r="BC825" s="35">
        <v>0.03</v>
      </c>
      <c r="BD825" s="39">
        <v>0.01</v>
      </c>
      <c r="BE825" s="35">
        <v>0.01</v>
      </c>
      <c r="BF825" s="38">
        <v>0.06</v>
      </c>
    </row>
    <row r="827" spans="1:58" ht="24.95" customHeight="1">
      <c r="A827" s="1"/>
      <c r="B827" s="1" t="s">
        <v>73</v>
      </c>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row>
    <row r="828" spans="1:58" ht="24.9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row>
    <row r="829" spans="1:58" ht="24.95" customHeight="1">
      <c r="A829" s="2" t="s">
        <v>75</v>
      </c>
      <c r="B829" s="3"/>
      <c r="C829" s="69" t="s">
        <v>74</v>
      </c>
      <c r="D829" s="66" t="s">
        <v>76</v>
      </c>
      <c r="E829" s="68"/>
      <c r="F829" s="67"/>
      <c r="G829" s="66" t="s">
        <v>77</v>
      </c>
      <c r="H829" s="67"/>
      <c r="I829" s="66" t="s">
        <v>78</v>
      </c>
      <c r="J829" s="68"/>
      <c r="K829" s="68"/>
      <c r="L829" s="67"/>
      <c r="M829" s="66" t="s">
        <v>79</v>
      </c>
      <c r="N829" s="67"/>
      <c r="O829" s="66" t="s">
        <v>80</v>
      </c>
      <c r="P829" s="68"/>
      <c r="Q829" s="68"/>
      <c r="R829" s="68"/>
      <c r="S829" s="68"/>
      <c r="T829" s="67"/>
      <c r="U829" s="66" t="s">
        <v>81</v>
      </c>
      <c r="V829" s="67"/>
      <c r="W829" s="66" t="s">
        <v>82</v>
      </c>
      <c r="X829" s="68"/>
      <c r="Y829" s="67"/>
      <c r="Z829" s="66" t="s">
        <v>83</v>
      </c>
      <c r="AA829" s="68"/>
      <c r="AB829" s="68"/>
      <c r="AC829" s="67"/>
      <c r="AD829" s="66" t="s">
        <v>84</v>
      </c>
      <c r="AE829" s="68"/>
      <c r="AF829" s="68"/>
      <c r="AG829" s="67"/>
      <c r="AH829" s="66" t="s">
        <v>85</v>
      </c>
      <c r="AI829" s="68"/>
      <c r="AJ829" s="67"/>
      <c r="AK829" s="66" t="s">
        <v>86</v>
      </c>
      <c r="AL829" s="68"/>
      <c r="AM829" s="68"/>
      <c r="AN829" s="67"/>
      <c r="AO829" s="66" t="s">
        <v>87</v>
      </c>
      <c r="AP829" s="68"/>
      <c r="AQ829" s="67"/>
      <c r="AR829" s="66" t="s">
        <v>88</v>
      </c>
      <c r="AS829" s="68"/>
      <c r="AT829" s="68"/>
      <c r="AU829" s="67"/>
      <c r="AV829" s="65" t="s">
        <v>89</v>
      </c>
      <c r="AW829" s="66" t="s">
        <v>90</v>
      </c>
      <c r="AX829" s="67"/>
      <c r="AY829" s="66" t="s">
        <v>91</v>
      </c>
      <c r="AZ829" s="67"/>
      <c r="BA829" s="66" t="s">
        <v>92</v>
      </c>
      <c r="BB829" s="68"/>
      <c r="BC829" s="67"/>
      <c r="BD829" s="66" t="s">
        <v>93</v>
      </c>
      <c r="BE829" s="68"/>
      <c r="BF829" s="67"/>
    </row>
    <row r="830" spans="1:58" ht="24.95" customHeight="1">
      <c r="A830" s="5"/>
      <c r="B830" s="4"/>
      <c r="C830" s="11" t="s">
        <v>94</v>
      </c>
      <c r="D830" s="11" t="s">
        <v>95</v>
      </c>
      <c r="E830" s="10" t="s">
        <v>96</v>
      </c>
      <c r="F830" s="10" t="s">
        <v>97</v>
      </c>
      <c r="G830" s="11" t="s">
        <v>98</v>
      </c>
      <c r="H830" s="10" t="s">
        <v>99</v>
      </c>
      <c r="I830" s="11" t="s">
        <v>100</v>
      </c>
      <c r="J830" s="10" t="s">
        <v>101</v>
      </c>
      <c r="K830" s="10" t="s">
        <v>102</v>
      </c>
      <c r="L830" s="10" t="s">
        <v>103</v>
      </c>
      <c r="M830" s="11" t="s">
        <v>104</v>
      </c>
      <c r="N830" s="10" t="s">
        <v>105</v>
      </c>
      <c r="O830" s="11" t="s">
        <v>106</v>
      </c>
      <c r="P830" s="10" t="s">
        <v>107</v>
      </c>
      <c r="Q830" s="10" t="s">
        <v>108</v>
      </c>
      <c r="R830" s="10" t="s">
        <v>109</v>
      </c>
      <c r="S830" s="10" t="s">
        <v>110</v>
      </c>
      <c r="T830" s="10" t="s">
        <v>111</v>
      </c>
      <c r="U830" s="11" t="s">
        <v>112</v>
      </c>
      <c r="V830" s="10" t="s">
        <v>113</v>
      </c>
      <c r="W830" s="11" t="s">
        <v>114</v>
      </c>
      <c r="X830" s="10" t="s">
        <v>115</v>
      </c>
      <c r="Y830" s="10" t="s">
        <v>116</v>
      </c>
      <c r="Z830" s="11" t="s">
        <v>117</v>
      </c>
      <c r="AA830" s="10" t="s">
        <v>118</v>
      </c>
      <c r="AB830" s="10" t="s">
        <v>119</v>
      </c>
      <c r="AC830" s="10" t="s">
        <v>120</v>
      </c>
      <c r="AD830" s="11" t="s">
        <v>121</v>
      </c>
      <c r="AE830" s="10" t="s">
        <v>122</v>
      </c>
      <c r="AF830" s="10" t="s">
        <v>123</v>
      </c>
      <c r="AG830" s="10" t="s">
        <v>124</v>
      </c>
      <c r="AH830" s="11" t="s">
        <v>125</v>
      </c>
      <c r="AI830" s="10" t="s">
        <v>126</v>
      </c>
      <c r="AJ830" s="10" t="s">
        <v>127</v>
      </c>
      <c r="AK830" s="11" t="s">
        <v>128</v>
      </c>
      <c r="AL830" s="10" t="s">
        <v>129</v>
      </c>
      <c r="AM830" s="10" t="s">
        <v>130</v>
      </c>
      <c r="AN830" s="10" t="s">
        <v>131</v>
      </c>
      <c r="AO830" s="11" t="s">
        <v>132</v>
      </c>
      <c r="AP830" s="10" t="s">
        <v>133</v>
      </c>
      <c r="AQ830" s="10" t="s">
        <v>134</v>
      </c>
      <c r="AR830" s="11" t="s">
        <v>135</v>
      </c>
      <c r="AS830" s="10" t="s">
        <v>136</v>
      </c>
      <c r="AT830" s="10" t="s">
        <v>137</v>
      </c>
      <c r="AU830" s="10" t="s">
        <v>138</v>
      </c>
      <c r="AV830" s="10" t="s">
        <v>139</v>
      </c>
      <c r="AW830" s="11" t="s">
        <v>140</v>
      </c>
      <c r="AX830" s="10" t="s">
        <v>141</v>
      </c>
      <c r="AY830" s="11" t="s">
        <v>142</v>
      </c>
      <c r="AZ830" s="10" t="s">
        <v>143</v>
      </c>
      <c r="BA830" s="11" t="s">
        <v>144</v>
      </c>
      <c r="BB830" s="10" t="s">
        <v>145</v>
      </c>
      <c r="BC830" s="10" t="s">
        <v>146</v>
      </c>
      <c r="BD830" s="11" t="s">
        <v>147</v>
      </c>
      <c r="BE830" s="10" t="s">
        <v>148</v>
      </c>
      <c r="BF830" s="12" t="s">
        <v>149</v>
      </c>
    </row>
    <row r="831" spans="1:58" ht="24.95" customHeight="1">
      <c r="A831" s="7" t="s">
        <v>73</v>
      </c>
      <c r="B831" s="15" t="s">
        <v>150</v>
      </c>
      <c r="C831" s="17">
        <v>602</v>
      </c>
      <c r="D831" s="17">
        <v>217</v>
      </c>
      <c r="E831" s="16">
        <v>131</v>
      </c>
      <c r="F831" s="16">
        <v>229</v>
      </c>
      <c r="G831" s="17">
        <v>271</v>
      </c>
      <c r="H831" s="16">
        <v>326</v>
      </c>
      <c r="I831" s="17">
        <v>119</v>
      </c>
      <c r="J831" s="16">
        <v>158</v>
      </c>
      <c r="K831" s="16">
        <v>157</v>
      </c>
      <c r="L831" s="16">
        <v>168</v>
      </c>
      <c r="M831" s="17">
        <v>361</v>
      </c>
      <c r="N831" s="16">
        <v>186</v>
      </c>
      <c r="O831" s="17">
        <v>163</v>
      </c>
      <c r="P831" s="16">
        <v>187</v>
      </c>
      <c r="Q831" s="16">
        <v>150</v>
      </c>
      <c r="R831" s="16">
        <v>99</v>
      </c>
      <c r="S831" s="16">
        <v>349</v>
      </c>
      <c r="T831" s="16">
        <v>250</v>
      </c>
      <c r="U831" s="17">
        <v>258</v>
      </c>
      <c r="V831" s="16">
        <v>265</v>
      </c>
      <c r="W831" s="17">
        <v>151</v>
      </c>
      <c r="X831" s="16">
        <v>183</v>
      </c>
      <c r="Y831" s="16">
        <v>268</v>
      </c>
      <c r="Z831" s="17">
        <v>286</v>
      </c>
      <c r="AA831" s="16">
        <v>102</v>
      </c>
      <c r="AB831" s="16">
        <v>125</v>
      </c>
      <c r="AC831" s="16">
        <v>90</v>
      </c>
      <c r="AD831" s="17">
        <v>239</v>
      </c>
      <c r="AE831" s="16">
        <v>160</v>
      </c>
      <c r="AF831" s="16">
        <v>194</v>
      </c>
      <c r="AG831" s="16">
        <v>353</v>
      </c>
      <c r="AH831" s="17">
        <v>171</v>
      </c>
      <c r="AI831" s="16">
        <v>161</v>
      </c>
      <c r="AJ831" s="16">
        <v>256</v>
      </c>
      <c r="AK831" s="17">
        <v>423</v>
      </c>
      <c r="AL831" s="16">
        <v>177</v>
      </c>
      <c r="AM831" s="16">
        <v>235</v>
      </c>
      <c r="AN831" s="16">
        <v>385</v>
      </c>
      <c r="AO831" s="17">
        <v>102</v>
      </c>
      <c r="AP831" s="16">
        <v>190</v>
      </c>
      <c r="AQ831" s="16">
        <v>258</v>
      </c>
      <c r="AR831" s="17">
        <v>253</v>
      </c>
      <c r="AS831" s="16">
        <v>126</v>
      </c>
      <c r="AT831" s="16">
        <v>379</v>
      </c>
      <c r="AU831" s="16">
        <v>179</v>
      </c>
      <c r="AV831" s="16">
        <v>270</v>
      </c>
      <c r="AW831" s="17">
        <v>220</v>
      </c>
      <c r="AX831" s="16">
        <v>316</v>
      </c>
      <c r="AY831" s="17">
        <v>495</v>
      </c>
      <c r="AZ831" s="16">
        <v>177</v>
      </c>
      <c r="BA831" s="17">
        <v>144</v>
      </c>
      <c r="BB831" s="16">
        <v>451</v>
      </c>
      <c r="BC831" s="16">
        <v>48</v>
      </c>
      <c r="BD831" s="17">
        <v>138</v>
      </c>
      <c r="BE831" s="16">
        <v>211</v>
      </c>
      <c r="BF831" s="18">
        <v>235</v>
      </c>
    </row>
    <row r="832" spans="1:58" ht="24.95" customHeight="1">
      <c r="A832" s="6"/>
      <c r="B832" s="15"/>
      <c r="C832" s="23"/>
      <c r="D832" s="23"/>
      <c r="E832" s="22"/>
      <c r="F832" s="22"/>
      <c r="G832" s="23"/>
      <c r="H832" s="22"/>
      <c r="I832" s="23"/>
      <c r="J832" s="22"/>
      <c r="K832" s="22"/>
      <c r="L832" s="22"/>
      <c r="M832" s="23"/>
      <c r="N832" s="22"/>
      <c r="O832" s="23"/>
      <c r="P832" s="22"/>
      <c r="Q832" s="22"/>
      <c r="R832" s="22"/>
      <c r="S832" s="22"/>
      <c r="T832" s="22"/>
      <c r="U832" s="23"/>
      <c r="V832" s="22"/>
      <c r="W832" s="23"/>
      <c r="X832" s="22"/>
      <c r="Y832" s="22"/>
      <c r="Z832" s="23"/>
      <c r="AA832" s="22"/>
      <c r="AB832" s="22"/>
      <c r="AC832" s="22"/>
      <c r="AD832" s="23"/>
      <c r="AE832" s="22"/>
      <c r="AF832" s="22"/>
      <c r="AG832" s="22"/>
      <c r="AH832" s="23"/>
      <c r="AI832" s="22"/>
      <c r="AJ832" s="22"/>
      <c r="AK832" s="23"/>
      <c r="AL832" s="22"/>
      <c r="AM832" s="22"/>
      <c r="AN832" s="22"/>
      <c r="AO832" s="23"/>
      <c r="AP832" s="22"/>
      <c r="AQ832" s="22"/>
      <c r="AR832" s="23"/>
      <c r="AS832" s="22"/>
      <c r="AT832" s="22"/>
      <c r="AU832" s="22"/>
      <c r="AV832" s="22"/>
      <c r="AW832" s="23"/>
      <c r="AX832" s="22"/>
      <c r="AY832" s="23"/>
      <c r="AZ832" s="22"/>
      <c r="BA832" s="23"/>
      <c r="BB832" s="22"/>
      <c r="BC832" s="22"/>
      <c r="BD832" s="23"/>
      <c r="BE832" s="22"/>
      <c r="BF832" s="25"/>
    </row>
    <row r="833" spans="1:58" ht="24.95" customHeight="1">
      <c r="A833" s="6"/>
      <c r="B833" s="15" t="s">
        <v>330</v>
      </c>
      <c r="C833" s="49">
        <v>0.57999999999999996</v>
      </c>
      <c r="D833" s="49">
        <v>0.49</v>
      </c>
      <c r="E833" s="50">
        <v>0.55000000000000004</v>
      </c>
      <c r="F833" s="50">
        <v>0.7</v>
      </c>
      <c r="G833" s="49">
        <v>0.64</v>
      </c>
      <c r="H833" s="50">
        <v>0.54</v>
      </c>
      <c r="I833" s="49">
        <v>0.55000000000000004</v>
      </c>
      <c r="J833" s="50">
        <v>0.53</v>
      </c>
      <c r="K833" s="50">
        <v>0.56999999999999995</v>
      </c>
      <c r="L833" s="50">
        <v>0.65</v>
      </c>
      <c r="M833" s="49">
        <v>0.63</v>
      </c>
      <c r="N833" s="50">
        <v>0.45</v>
      </c>
      <c r="O833" s="49">
        <v>0.45</v>
      </c>
      <c r="P833" s="50">
        <v>0.5</v>
      </c>
      <c r="Q833" s="50">
        <v>0.73</v>
      </c>
      <c r="R833" s="50">
        <v>0.72</v>
      </c>
      <c r="S833" s="50">
        <v>0.48</v>
      </c>
      <c r="T833" s="50">
        <v>0.72</v>
      </c>
      <c r="U833" s="49">
        <v>0.5</v>
      </c>
      <c r="V833" s="50">
        <v>0.69</v>
      </c>
      <c r="W833" s="49">
        <v>0.65</v>
      </c>
      <c r="X833" s="50">
        <v>0.6</v>
      </c>
      <c r="Y833" s="50">
        <v>0.52</v>
      </c>
      <c r="Z833" s="49">
        <v>0.64</v>
      </c>
      <c r="AA833" s="50">
        <v>0.51</v>
      </c>
      <c r="AB833" s="50">
        <v>0.55000000000000004</v>
      </c>
      <c r="AC833" s="50">
        <v>0.49</v>
      </c>
      <c r="AD833" s="49">
        <v>0.75</v>
      </c>
      <c r="AE833" s="50">
        <v>0.59</v>
      </c>
      <c r="AF833" s="50">
        <v>0.35</v>
      </c>
      <c r="AG833" s="50">
        <v>0.46</v>
      </c>
      <c r="AH833" s="49">
        <v>0.68</v>
      </c>
      <c r="AI833" s="50">
        <v>0.64</v>
      </c>
      <c r="AJ833" s="50">
        <v>0.46</v>
      </c>
      <c r="AK833" s="49">
        <v>0.51</v>
      </c>
      <c r="AL833" s="50">
        <v>0.62</v>
      </c>
      <c r="AM833" s="50">
        <v>0.45</v>
      </c>
      <c r="AN833" s="50">
        <v>0.51</v>
      </c>
      <c r="AO833" s="49">
        <v>0.73</v>
      </c>
      <c r="AP833" s="50">
        <v>0.44</v>
      </c>
      <c r="AQ833" s="50">
        <v>0.62</v>
      </c>
      <c r="AR833" s="49">
        <v>0.46</v>
      </c>
      <c r="AS833" s="50">
        <v>0.6</v>
      </c>
      <c r="AT833" s="50">
        <v>0.5</v>
      </c>
      <c r="AU833" s="50">
        <v>0.7</v>
      </c>
      <c r="AV833" s="50">
        <v>0.51</v>
      </c>
      <c r="AW833" s="49">
        <v>0.69</v>
      </c>
      <c r="AX833" s="50">
        <v>0.52</v>
      </c>
      <c r="AY833" s="49">
        <v>0.56999999999999995</v>
      </c>
      <c r="AZ833" s="50">
        <v>0.53</v>
      </c>
      <c r="BA833" s="49">
        <v>0.51</v>
      </c>
      <c r="BB833" s="50">
        <v>0.61</v>
      </c>
      <c r="BC833" s="50">
        <v>0.45</v>
      </c>
      <c r="BD833" s="49">
        <v>1</v>
      </c>
      <c r="BE833" s="50">
        <v>1</v>
      </c>
      <c r="BF833" s="25" t="s">
        <v>152</v>
      </c>
    </row>
    <row r="834" spans="1:58" ht="24.95" customHeight="1">
      <c r="A834" s="6"/>
      <c r="B834" s="15" t="s">
        <v>331</v>
      </c>
      <c r="C834" s="32">
        <v>0.23</v>
      </c>
      <c r="D834" s="32">
        <v>0.21</v>
      </c>
      <c r="E834" s="31">
        <v>0.11</v>
      </c>
      <c r="F834" s="31">
        <v>0.3</v>
      </c>
      <c r="G834" s="32">
        <v>0.23</v>
      </c>
      <c r="H834" s="31">
        <v>0.24</v>
      </c>
      <c r="I834" s="32">
        <v>0.18</v>
      </c>
      <c r="J834" s="31">
        <v>0.25</v>
      </c>
      <c r="K834" s="31">
        <v>0.18</v>
      </c>
      <c r="L834" s="31">
        <v>0.28999999999999998</v>
      </c>
      <c r="M834" s="32">
        <v>0.27</v>
      </c>
      <c r="N834" s="31">
        <v>0.14000000000000001</v>
      </c>
      <c r="O834" s="32">
        <v>0.17</v>
      </c>
      <c r="P834" s="31">
        <v>0.15</v>
      </c>
      <c r="Q834" s="31">
        <v>0.3</v>
      </c>
      <c r="R834" s="31">
        <v>0.36</v>
      </c>
      <c r="S834" s="31">
        <v>0.16</v>
      </c>
      <c r="T834" s="31">
        <v>0.32</v>
      </c>
      <c r="U834" s="32">
        <v>0.18</v>
      </c>
      <c r="V834" s="31">
        <v>0.31</v>
      </c>
      <c r="W834" s="32">
        <v>0.26</v>
      </c>
      <c r="X834" s="31">
        <v>0.23</v>
      </c>
      <c r="Y834" s="31">
        <v>0.22</v>
      </c>
      <c r="Z834" s="32">
        <v>0.24</v>
      </c>
      <c r="AA834" s="31">
        <v>0.18</v>
      </c>
      <c r="AB834" s="31">
        <v>0.23</v>
      </c>
      <c r="AC834" s="31">
        <v>0.25</v>
      </c>
      <c r="AD834" s="32">
        <v>0.37</v>
      </c>
      <c r="AE834" s="31">
        <v>0.16</v>
      </c>
      <c r="AF834" s="31">
        <v>0.11</v>
      </c>
      <c r="AG834" s="31">
        <v>0.13</v>
      </c>
      <c r="AH834" s="32">
        <v>0.31</v>
      </c>
      <c r="AI834" s="31">
        <v>0.2</v>
      </c>
      <c r="AJ834" s="31">
        <v>0.19</v>
      </c>
      <c r="AK834" s="32">
        <v>0.2</v>
      </c>
      <c r="AL834" s="31">
        <v>0.24</v>
      </c>
      <c r="AM834" s="31">
        <v>0.17</v>
      </c>
      <c r="AN834" s="31">
        <v>0.2</v>
      </c>
      <c r="AO834" s="32">
        <v>0.35</v>
      </c>
      <c r="AP834" s="31">
        <v>0.14000000000000001</v>
      </c>
      <c r="AQ834" s="31">
        <v>0.23</v>
      </c>
      <c r="AR834" s="32">
        <v>0.18</v>
      </c>
      <c r="AS834" s="31">
        <v>0.19</v>
      </c>
      <c r="AT834" s="31">
        <v>0.18</v>
      </c>
      <c r="AU834" s="31">
        <v>0.31</v>
      </c>
      <c r="AV834" s="31">
        <v>0.21</v>
      </c>
      <c r="AW834" s="32">
        <v>0.25</v>
      </c>
      <c r="AX834" s="31">
        <v>0.22</v>
      </c>
      <c r="AY834" s="32">
        <v>0.23</v>
      </c>
      <c r="AZ834" s="31">
        <v>0.21</v>
      </c>
      <c r="BA834" s="32">
        <v>0.15</v>
      </c>
      <c r="BB834" s="31">
        <v>0.26</v>
      </c>
      <c r="BC834" s="31">
        <v>0.14000000000000001</v>
      </c>
      <c r="BD834" s="32">
        <v>1</v>
      </c>
      <c r="BE834" s="31" t="s">
        <v>152</v>
      </c>
      <c r="BF834" s="34" t="s">
        <v>152</v>
      </c>
    </row>
    <row r="835" spans="1:58" ht="24.95" customHeight="1">
      <c r="A835" s="6"/>
      <c r="B835" s="15" t="s">
        <v>332</v>
      </c>
      <c r="C835" s="32">
        <v>0.35</v>
      </c>
      <c r="D835" s="32">
        <v>0.28000000000000003</v>
      </c>
      <c r="E835" s="31">
        <v>0.44</v>
      </c>
      <c r="F835" s="31">
        <v>0.4</v>
      </c>
      <c r="G835" s="32">
        <v>0.41</v>
      </c>
      <c r="H835" s="31">
        <v>0.3</v>
      </c>
      <c r="I835" s="32">
        <v>0.36</v>
      </c>
      <c r="J835" s="31">
        <v>0.28999999999999998</v>
      </c>
      <c r="K835" s="31">
        <v>0.39</v>
      </c>
      <c r="L835" s="31">
        <v>0.36</v>
      </c>
      <c r="M835" s="32">
        <v>0.37</v>
      </c>
      <c r="N835" s="31">
        <v>0.3</v>
      </c>
      <c r="O835" s="32">
        <v>0.28000000000000003</v>
      </c>
      <c r="P835" s="31">
        <v>0.35</v>
      </c>
      <c r="Q835" s="31">
        <v>0.43</v>
      </c>
      <c r="R835" s="31">
        <v>0.36</v>
      </c>
      <c r="S835" s="31">
        <v>0.32</v>
      </c>
      <c r="T835" s="31">
        <v>0.4</v>
      </c>
      <c r="U835" s="32">
        <v>0.32</v>
      </c>
      <c r="V835" s="31">
        <v>0.38</v>
      </c>
      <c r="W835" s="32">
        <v>0.39</v>
      </c>
      <c r="X835" s="31">
        <v>0.38</v>
      </c>
      <c r="Y835" s="31">
        <v>0.31</v>
      </c>
      <c r="Z835" s="32">
        <v>0.41</v>
      </c>
      <c r="AA835" s="31">
        <v>0.33</v>
      </c>
      <c r="AB835" s="31">
        <v>0.32</v>
      </c>
      <c r="AC835" s="31">
        <v>0.24</v>
      </c>
      <c r="AD835" s="32">
        <v>0.38</v>
      </c>
      <c r="AE835" s="31">
        <v>0.43</v>
      </c>
      <c r="AF835" s="31">
        <v>0.25</v>
      </c>
      <c r="AG835" s="31">
        <v>0.33</v>
      </c>
      <c r="AH835" s="32">
        <v>0.37</v>
      </c>
      <c r="AI835" s="31">
        <v>0.44</v>
      </c>
      <c r="AJ835" s="31">
        <v>0.28000000000000003</v>
      </c>
      <c r="AK835" s="32">
        <v>0.31</v>
      </c>
      <c r="AL835" s="31">
        <v>0.38</v>
      </c>
      <c r="AM835" s="31">
        <v>0.28000000000000003</v>
      </c>
      <c r="AN835" s="31">
        <v>0.31</v>
      </c>
      <c r="AO835" s="32">
        <v>0.39</v>
      </c>
      <c r="AP835" s="31">
        <v>0.28999999999999998</v>
      </c>
      <c r="AQ835" s="31">
        <v>0.39</v>
      </c>
      <c r="AR835" s="32">
        <v>0.28000000000000003</v>
      </c>
      <c r="AS835" s="31">
        <v>0.4</v>
      </c>
      <c r="AT835" s="31">
        <v>0.32</v>
      </c>
      <c r="AU835" s="31">
        <v>0.39</v>
      </c>
      <c r="AV835" s="31">
        <v>0.3</v>
      </c>
      <c r="AW835" s="32">
        <v>0.44</v>
      </c>
      <c r="AX835" s="31">
        <v>0.31</v>
      </c>
      <c r="AY835" s="32">
        <v>0.35</v>
      </c>
      <c r="AZ835" s="31">
        <v>0.32</v>
      </c>
      <c r="BA835" s="32">
        <v>0.36</v>
      </c>
      <c r="BB835" s="31">
        <v>0.35</v>
      </c>
      <c r="BC835" s="31">
        <v>0.31</v>
      </c>
      <c r="BD835" s="32" t="s">
        <v>152</v>
      </c>
      <c r="BE835" s="31">
        <v>1</v>
      </c>
      <c r="BF835" s="34" t="s">
        <v>152</v>
      </c>
    </row>
    <row r="836" spans="1:58" ht="24.95" customHeight="1">
      <c r="A836" s="6"/>
      <c r="B836" s="15" t="s">
        <v>333</v>
      </c>
      <c r="C836" s="32">
        <v>0.28000000000000003</v>
      </c>
      <c r="D836" s="32">
        <v>0.36</v>
      </c>
      <c r="E836" s="31">
        <v>0.28999999999999998</v>
      </c>
      <c r="F836" s="31">
        <v>0.22</v>
      </c>
      <c r="G836" s="32">
        <v>0.25</v>
      </c>
      <c r="H836" s="31">
        <v>0.3</v>
      </c>
      <c r="I836" s="32">
        <v>0.32</v>
      </c>
      <c r="J836" s="31">
        <v>0.36</v>
      </c>
      <c r="K836" s="31">
        <v>0.24</v>
      </c>
      <c r="L836" s="31">
        <v>0.22</v>
      </c>
      <c r="M836" s="32">
        <v>0.25</v>
      </c>
      <c r="N836" s="31">
        <v>0.34</v>
      </c>
      <c r="O836" s="32">
        <v>0.39</v>
      </c>
      <c r="P836" s="31">
        <v>0.3</v>
      </c>
      <c r="Q836" s="31">
        <v>0.2</v>
      </c>
      <c r="R836" s="31">
        <v>0.19</v>
      </c>
      <c r="S836" s="31">
        <v>0.34</v>
      </c>
      <c r="T836" s="31">
        <v>0.19</v>
      </c>
      <c r="U836" s="32">
        <v>0.32</v>
      </c>
      <c r="V836" s="31">
        <v>0.22</v>
      </c>
      <c r="W836" s="32">
        <v>0.24</v>
      </c>
      <c r="X836" s="31">
        <v>0.23</v>
      </c>
      <c r="Y836" s="31">
        <v>0.34</v>
      </c>
      <c r="Z836" s="32">
        <v>0.23</v>
      </c>
      <c r="AA836" s="31">
        <v>0.34</v>
      </c>
      <c r="AB836" s="31">
        <v>0.28000000000000003</v>
      </c>
      <c r="AC836" s="31">
        <v>0.38</v>
      </c>
      <c r="AD836" s="32">
        <v>0.2</v>
      </c>
      <c r="AE836" s="31">
        <v>0.3</v>
      </c>
      <c r="AF836" s="31">
        <v>0.37</v>
      </c>
      <c r="AG836" s="31">
        <v>0.34</v>
      </c>
      <c r="AH836" s="32">
        <v>0.25</v>
      </c>
      <c r="AI836" s="31">
        <v>0.27</v>
      </c>
      <c r="AJ836" s="31">
        <v>0.32</v>
      </c>
      <c r="AK836" s="32">
        <v>0.32</v>
      </c>
      <c r="AL836" s="31">
        <v>0.27</v>
      </c>
      <c r="AM836" s="31">
        <v>0.36</v>
      </c>
      <c r="AN836" s="31">
        <v>0.32</v>
      </c>
      <c r="AO836" s="32">
        <v>0.21</v>
      </c>
      <c r="AP836" s="31">
        <v>0.33</v>
      </c>
      <c r="AQ836" s="31">
        <v>0.28000000000000003</v>
      </c>
      <c r="AR836" s="32">
        <v>0.37</v>
      </c>
      <c r="AS836" s="31">
        <v>0.27</v>
      </c>
      <c r="AT836" s="31">
        <v>0.34</v>
      </c>
      <c r="AU836" s="31">
        <v>0.19</v>
      </c>
      <c r="AV836" s="31">
        <v>0.32</v>
      </c>
      <c r="AW836" s="32">
        <v>0.22</v>
      </c>
      <c r="AX836" s="31">
        <v>0.32</v>
      </c>
      <c r="AY836" s="32">
        <v>0.28999999999999998</v>
      </c>
      <c r="AZ836" s="31">
        <v>0.34</v>
      </c>
      <c r="BA836" s="32">
        <v>0.31</v>
      </c>
      <c r="BB836" s="31">
        <v>0.27</v>
      </c>
      <c r="BC836" s="31">
        <v>0.4</v>
      </c>
      <c r="BD836" s="32" t="s">
        <v>152</v>
      </c>
      <c r="BE836" s="31" t="s">
        <v>152</v>
      </c>
      <c r="BF836" s="34">
        <v>0.72</v>
      </c>
    </row>
    <row r="837" spans="1:58" ht="24.95" customHeight="1">
      <c r="A837" s="6"/>
      <c r="B837" s="15" t="s">
        <v>334</v>
      </c>
      <c r="C837" s="32">
        <v>0.11</v>
      </c>
      <c r="D837" s="32">
        <v>0.14000000000000001</v>
      </c>
      <c r="E837" s="31">
        <v>0.12</v>
      </c>
      <c r="F837" s="31">
        <v>0.06</v>
      </c>
      <c r="G837" s="32">
        <v>0.1</v>
      </c>
      <c r="H837" s="31">
        <v>0.12</v>
      </c>
      <c r="I837" s="32">
        <v>0.12</v>
      </c>
      <c r="J837" s="31">
        <v>0.09</v>
      </c>
      <c r="K837" s="31">
        <v>0.16</v>
      </c>
      <c r="L837" s="31">
        <v>7.0000000000000007E-2</v>
      </c>
      <c r="M837" s="32">
        <v>0.08</v>
      </c>
      <c r="N837" s="31">
        <v>0.19</v>
      </c>
      <c r="O837" s="32">
        <v>0.1</v>
      </c>
      <c r="P837" s="31">
        <v>0.17</v>
      </c>
      <c r="Q837" s="31">
        <v>0.08</v>
      </c>
      <c r="R837" s="31">
        <v>0.05</v>
      </c>
      <c r="S837" s="31">
        <v>0.14000000000000001</v>
      </c>
      <c r="T837" s="31">
        <v>0.06</v>
      </c>
      <c r="U837" s="32">
        <v>0.15</v>
      </c>
      <c r="V837" s="31">
        <v>0.06</v>
      </c>
      <c r="W837" s="32">
        <v>0.1</v>
      </c>
      <c r="X837" s="31">
        <v>0.14000000000000001</v>
      </c>
      <c r="Y837" s="31">
        <v>0.1</v>
      </c>
      <c r="Z837" s="32">
        <v>0.1</v>
      </c>
      <c r="AA837" s="31">
        <v>0.14000000000000001</v>
      </c>
      <c r="AB837" s="31">
        <v>0.12</v>
      </c>
      <c r="AC837" s="31">
        <v>0.1</v>
      </c>
      <c r="AD837" s="32">
        <v>0.01</v>
      </c>
      <c r="AE837" s="31">
        <v>0.08</v>
      </c>
      <c r="AF837" s="31">
        <v>0.26</v>
      </c>
      <c r="AG837" s="31">
        <v>0.18</v>
      </c>
      <c r="AH837" s="32">
        <v>0.04</v>
      </c>
      <c r="AI837" s="31">
        <v>7.0000000000000007E-2</v>
      </c>
      <c r="AJ837" s="31">
        <v>0.18</v>
      </c>
      <c r="AK837" s="32">
        <v>0.14000000000000001</v>
      </c>
      <c r="AL837" s="31">
        <v>0.08</v>
      </c>
      <c r="AM837" s="31">
        <v>0.16</v>
      </c>
      <c r="AN837" s="31">
        <v>0.13</v>
      </c>
      <c r="AO837" s="32">
        <v>0.03</v>
      </c>
      <c r="AP837" s="31">
        <v>0.21</v>
      </c>
      <c r="AQ837" s="31">
        <v>0.06</v>
      </c>
      <c r="AR837" s="32">
        <v>0.14000000000000001</v>
      </c>
      <c r="AS837" s="31">
        <v>0.12</v>
      </c>
      <c r="AT837" s="31">
        <v>0.13</v>
      </c>
      <c r="AU837" s="31">
        <v>0.09</v>
      </c>
      <c r="AV837" s="31">
        <v>0.15</v>
      </c>
      <c r="AW837" s="32">
        <v>0.06</v>
      </c>
      <c r="AX837" s="31">
        <v>0.14000000000000001</v>
      </c>
      <c r="AY837" s="32">
        <v>0.12</v>
      </c>
      <c r="AZ837" s="31">
        <v>0.13</v>
      </c>
      <c r="BA837" s="32">
        <v>0.16</v>
      </c>
      <c r="BB837" s="31">
        <v>0.1</v>
      </c>
      <c r="BC837" s="31">
        <v>0.12</v>
      </c>
      <c r="BD837" s="32" t="s">
        <v>152</v>
      </c>
      <c r="BE837" s="31" t="s">
        <v>152</v>
      </c>
      <c r="BF837" s="34">
        <v>0.28000000000000003</v>
      </c>
    </row>
    <row r="838" spans="1:58" ht="24.95" customHeight="1">
      <c r="A838" s="8"/>
      <c r="B838" s="15" t="s">
        <v>157</v>
      </c>
      <c r="C838" s="39">
        <v>0.03</v>
      </c>
      <c r="D838" s="39">
        <v>0.02</v>
      </c>
      <c r="E838" s="35">
        <v>0.05</v>
      </c>
      <c r="F838" s="35">
        <v>0.03</v>
      </c>
      <c r="G838" s="39">
        <v>0.01</v>
      </c>
      <c r="H838" s="35">
        <v>0.04</v>
      </c>
      <c r="I838" s="39">
        <v>0.01</v>
      </c>
      <c r="J838" s="35">
        <v>0.01</v>
      </c>
      <c r="K838" s="35">
        <v>0.03</v>
      </c>
      <c r="L838" s="35">
        <v>0.06</v>
      </c>
      <c r="M838" s="39">
        <v>0.04</v>
      </c>
      <c r="N838" s="35">
        <v>0.02</v>
      </c>
      <c r="O838" s="39">
        <v>0.05</v>
      </c>
      <c r="P838" s="35">
        <v>0.03</v>
      </c>
      <c r="Q838" s="35" t="s">
        <v>152</v>
      </c>
      <c r="R838" s="35">
        <v>0.04</v>
      </c>
      <c r="S838" s="35">
        <v>0.04</v>
      </c>
      <c r="T838" s="35">
        <v>0.02</v>
      </c>
      <c r="U838" s="39">
        <v>0.03</v>
      </c>
      <c r="V838" s="35">
        <v>0.03</v>
      </c>
      <c r="W838" s="39">
        <v>0.01</v>
      </c>
      <c r="X838" s="35">
        <v>0.03</v>
      </c>
      <c r="Y838" s="35">
        <v>0.04</v>
      </c>
      <c r="Z838" s="39">
        <v>0.03</v>
      </c>
      <c r="AA838" s="35">
        <v>0.02</v>
      </c>
      <c r="AB838" s="35">
        <v>0.05</v>
      </c>
      <c r="AC838" s="35">
        <v>0.02</v>
      </c>
      <c r="AD838" s="39">
        <v>0.04</v>
      </c>
      <c r="AE838" s="35">
        <v>0.03</v>
      </c>
      <c r="AF838" s="35">
        <v>0.02</v>
      </c>
      <c r="AG838" s="35">
        <v>0.02</v>
      </c>
      <c r="AH838" s="39">
        <v>0.03</v>
      </c>
      <c r="AI838" s="35">
        <v>0.02</v>
      </c>
      <c r="AJ838" s="35">
        <v>0.03</v>
      </c>
      <c r="AK838" s="39">
        <v>0.03</v>
      </c>
      <c r="AL838" s="35">
        <v>0.04</v>
      </c>
      <c r="AM838" s="35">
        <v>0.02</v>
      </c>
      <c r="AN838" s="35">
        <v>0.03</v>
      </c>
      <c r="AO838" s="39">
        <v>0.02</v>
      </c>
      <c r="AP838" s="35">
        <v>0.02</v>
      </c>
      <c r="AQ838" s="35">
        <v>0.03</v>
      </c>
      <c r="AR838" s="39">
        <v>0.04</v>
      </c>
      <c r="AS838" s="35">
        <v>0.02</v>
      </c>
      <c r="AT838" s="35">
        <v>0.03</v>
      </c>
      <c r="AU838" s="35">
        <v>0.02</v>
      </c>
      <c r="AV838" s="35">
        <v>0.02</v>
      </c>
      <c r="AW838" s="39">
        <v>0.02</v>
      </c>
      <c r="AX838" s="35">
        <v>0.02</v>
      </c>
      <c r="AY838" s="39">
        <v>0.02</v>
      </c>
      <c r="AZ838" s="35" t="s">
        <v>152</v>
      </c>
      <c r="BA838" s="39">
        <v>0.02</v>
      </c>
      <c r="BB838" s="35">
        <v>0.02</v>
      </c>
      <c r="BC838" s="35">
        <v>0.03</v>
      </c>
      <c r="BD838" s="39" t="s">
        <v>152</v>
      </c>
      <c r="BE838" s="35" t="s">
        <v>152</v>
      </c>
      <c r="BF838" s="38" t="s">
        <v>152</v>
      </c>
    </row>
  </sheetData>
  <sheetProtection algorithmName="SHA-512" hashValue="c2flvok0WYLyl28O/6FZXlShCnfHFzFf//5dIPASA+cHEBbPWMuGxmzZXCTfHPowNYYgcjL/HDiMT2i5H1LXHA==" saltValue="sKphzHlMxGbQEpBQoqTFIA==" spinCount="100000" sheet="1" objects="1" scenarios="1"/>
  <mergeCells count="1098">
    <mergeCell ref="BA829:BC829"/>
    <mergeCell ref="BD829:BF829"/>
    <mergeCell ref="AK829:AN829"/>
    <mergeCell ref="AO829:AQ829"/>
    <mergeCell ref="AR829:AU829"/>
    <mergeCell ref="AW829:AX829"/>
    <mergeCell ref="AY813:AZ813"/>
    <mergeCell ref="BA813:BC813"/>
    <mergeCell ref="BD813:BF813"/>
    <mergeCell ref="C829"/>
    <mergeCell ref="D829:F829"/>
    <mergeCell ref="G829:H829"/>
    <mergeCell ref="I829:L829"/>
    <mergeCell ref="M829:N829"/>
    <mergeCell ref="O829:T829"/>
    <mergeCell ref="U829:V829"/>
    <mergeCell ref="W829:Y829"/>
    <mergeCell ref="Z829:AC829"/>
    <mergeCell ref="AD829:AG829"/>
    <mergeCell ref="AH829:AJ829"/>
    <mergeCell ref="AK813:AN813"/>
    <mergeCell ref="AO813:AQ813"/>
    <mergeCell ref="AR813:AU813"/>
    <mergeCell ref="AW813:AX813"/>
    <mergeCell ref="C813"/>
    <mergeCell ref="D813:F813"/>
    <mergeCell ref="G813:H813"/>
    <mergeCell ref="I813:L813"/>
    <mergeCell ref="M813:N813"/>
    <mergeCell ref="O813:T813"/>
    <mergeCell ref="U813:V813"/>
    <mergeCell ref="W813:Y813"/>
    <mergeCell ref="Z813:AC813"/>
    <mergeCell ref="AD813:AG813"/>
    <mergeCell ref="AH813:AJ813"/>
    <mergeCell ref="AK797:AN797"/>
    <mergeCell ref="AO797:AQ797"/>
    <mergeCell ref="AR797:AU797"/>
    <mergeCell ref="AW797:AX797"/>
    <mergeCell ref="AY829:AZ829"/>
    <mergeCell ref="BA784:BC784"/>
    <mergeCell ref="BD784:BF784"/>
    <mergeCell ref="C797"/>
    <mergeCell ref="D797:F797"/>
    <mergeCell ref="G797:H797"/>
    <mergeCell ref="I797:L797"/>
    <mergeCell ref="M797:N797"/>
    <mergeCell ref="O797:T797"/>
    <mergeCell ref="U797:V797"/>
    <mergeCell ref="W797:Y797"/>
    <mergeCell ref="Z797:AC797"/>
    <mergeCell ref="AD797:AG797"/>
    <mergeCell ref="AH797:AJ797"/>
    <mergeCell ref="AK784:AN784"/>
    <mergeCell ref="AO784:AQ784"/>
    <mergeCell ref="AR784:AU784"/>
    <mergeCell ref="AW784:AX784"/>
    <mergeCell ref="AY797:AZ797"/>
    <mergeCell ref="BA797:BC797"/>
    <mergeCell ref="BD797:BF797"/>
    <mergeCell ref="C784"/>
    <mergeCell ref="D784:F784"/>
    <mergeCell ref="G784:H784"/>
    <mergeCell ref="I784:L784"/>
    <mergeCell ref="M784:N784"/>
    <mergeCell ref="O784:T784"/>
    <mergeCell ref="U784:V784"/>
    <mergeCell ref="W784:Y784"/>
    <mergeCell ref="Z784:AC784"/>
    <mergeCell ref="AD784:AG784"/>
    <mergeCell ref="AH784:AJ784"/>
    <mergeCell ref="AK774:AN774"/>
    <mergeCell ref="AO774:AQ774"/>
    <mergeCell ref="AR774:AU774"/>
    <mergeCell ref="AW774:AX774"/>
    <mergeCell ref="AY784:AZ784"/>
    <mergeCell ref="BA762:BC762"/>
    <mergeCell ref="BD762:BF762"/>
    <mergeCell ref="C774"/>
    <mergeCell ref="D774:F774"/>
    <mergeCell ref="G774:H774"/>
    <mergeCell ref="I774:L774"/>
    <mergeCell ref="M774:N774"/>
    <mergeCell ref="O774:T774"/>
    <mergeCell ref="U774:V774"/>
    <mergeCell ref="W774:Y774"/>
    <mergeCell ref="Z774:AC774"/>
    <mergeCell ref="AD774:AG774"/>
    <mergeCell ref="AH774:AJ774"/>
    <mergeCell ref="AK762:AN762"/>
    <mergeCell ref="AO762:AQ762"/>
    <mergeCell ref="AR762:AU762"/>
    <mergeCell ref="AW762:AX762"/>
    <mergeCell ref="AY774:AZ774"/>
    <mergeCell ref="BA774:BC774"/>
    <mergeCell ref="BD774:BF774"/>
    <mergeCell ref="BD747:BF747"/>
    <mergeCell ref="C732"/>
    <mergeCell ref="D732:F732"/>
    <mergeCell ref="G732:H732"/>
    <mergeCell ref="I732:L732"/>
    <mergeCell ref="M732:N732"/>
    <mergeCell ref="O732:T732"/>
    <mergeCell ref="U732:V732"/>
    <mergeCell ref="W732:Y732"/>
    <mergeCell ref="Z732:AC732"/>
    <mergeCell ref="AD732:AG732"/>
    <mergeCell ref="AH732:AJ732"/>
    <mergeCell ref="C762"/>
    <mergeCell ref="D762:F762"/>
    <mergeCell ref="G762:H762"/>
    <mergeCell ref="I762:L762"/>
    <mergeCell ref="M762:N762"/>
    <mergeCell ref="O762:T762"/>
    <mergeCell ref="U762:V762"/>
    <mergeCell ref="W762:Y762"/>
    <mergeCell ref="Z762:AC762"/>
    <mergeCell ref="AD762:AG762"/>
    <mergeCell ref="AH762:AJ762"/>
    <mergeCell ref="AK747:AN747"/>
    <mergeCell ref="AO747:AQ747"/>
    <mergeCell ref="AR747:AU747"/>
    <mergeCell ref="AW747:AX747"/>
    <mergeCell ref="AY762:AZ762"/>
    <mergeCell ref="BA732:BC732"/>
    <mergeCell ref="C747"/>
    <mergeCell ref="D747:F747"/>
    <mergeCell ref="G747:H747"/>
    <mergeCell ref="I747:L747"/>
    <mergeCell ref="M747:N747"/>
    <mergeCell ref="O747:T747"/>
    <mergeCell ref="U747:V747"/>
    <mergeCell ref="W747:Y747"/>
    <mergeCell ref="Z747:AC747"/>
    <mergeCell ref="AD747:AG747"/>
    <mergeCell ref="AH747:AJ747"/>
    <mergeCell ref="AK732:AN732"/>
    <mergeCell ref="AO732:AQ732"/>
    <mergeCell ref="AR732:AU732"/>
    <mergeCell ref="AW732:AX732"/>
    <mergeCell ref="AY747:AZ747"/>
    <mergeCell ref="BA747:BC747"/>
    <mergeCell ref="AK717:AN717"/>
    <mergeCell ref="AO717:AQ717"/>
    <mergeCell ref="AR717:AU717"/>
    <mergeCell ref="AW717:AX717"/>
    <mergeCell ref="AY732:AZ732"/>
    <mergeCell ref="BD702:BF702"/>
    <mergeCell ref="C717"/>
    <mergeCell ref="D717:F717"/>
    <mergeCell ref="G717:H717"/>
    <mergeCell ref="I717:L717"/>
    <mergeCell ref="M717:N717"/>
    <mergeCell ref="O717:T717"/>
    <mergeCell ref="U717:V717"/>
    <mergeCell ref="W717:Y717"/>
    <mergeCell ref="Z717:AC717"/>
    <mergeCell ref="AD717:AG717"/>
    <mergeCell ref="AH717:AJ717"/>
    <mergeCell ref="AK702:AN702"/>
    <mergeCell ref="AO702:AQ702"/>
    <mergeCell ref="AR702:AU702"/>
    <mergeCell ref="AW702:AX702"/>
    <mergeCell ref="AY717:AZ717"/>
    <mergeCell ref="BA717:BC717"/>
    <mergeCell ref="BD717:BF717"/>
    <mergeCell ref="BD732:BF732"/>
    <mergeCell ref="AY687:AZ687"/>
    <mergeCell ref="BA687:BC687"/>
    <mergeCell ref="BD687:BF687"/>
    <mergeCell ref="C702"/>
    <mergeCell ref="D702:F702"/>
    <mergeCell ref="G702:H702"/>
    <mergeCell ref="I702:L702"/>
    <mergeCell ref="M702:N702"/>
    <mergeCell ref="O702:T702"/>
    <mergeCell ref="U702:V702"/>
    <mergeCell ref="W702:Y702"/>
    <mergeCell ref="Z702:AC702"/>
    <mergeCell ref="AD702:AG702"/>
    <mergeCell ref="AH702:AJ702"/>
    <mergeCell ref="AK687:AN687"/>
    <mergeCell ref="AO687:AQ687"/>
    <mergeCell ref="AR687:AU687"/>
    <mergeCell ref="AW687:AX687"/>
    <mergeCell ref="U687:V687"/>
    <mergeCell ref="W687:Y687"/>
    <mergeCell ref="Z687:AC687"/>
    <mergeCell ref="AD687:AG687"/>
    <mergeCell ref="AH687:AJ687"/>
    <mergeCell ref="D687:F687"/>
    <mergeCell ref="G687:H687"/>
    <mergeCell ref="I687:L687"/>
    <mergeCell ref="M687:N687"/>
    <mergeCell ref="O687:T687"/>
    <mergeCell ref="C687"/>
    <mergeCell ref="AY702:AZ702"/>
    <mergeCell ref="BA702:BC702"/>
    <mergeCell ref="AY677:AZ677"/>
    <mergeCell ref="BA677:BC677"/>
    <mergeCell ref="BD677:BF677"/>
    <mergeCell ref="AK677:AN677"/>
    <mergeCell ref="AO677:AQ677"/>
    <mergeCell ref="AR677:AU677"/>
    <mergeCell ref="AW677:AX677"/>
    <mergeCell ref="AY665:AZ665"/>
    <mergeCell ref="BA665:BC665"/>
    <mergeCell ref="BD665:BF665"/>
    <mergeCell ref="C677"/>
    <mergeCell ref="D677:F677"/>
    <mergeCell ref="G677:H677"/>
    <mergeCell ref="I677:L677"/>
    <mergeCell ref="M677:N677"/>
    <mergeCell ref="O677:T677"/>
    <mergeCell ref="U677:V677"/>
    <mergeCell ref="W677:Y677"/>
    <mergeCell ref="Z677:AC677"/>
    <mergeCell ref="AD677:AG677"/>
    <mergeCell ref="AH677:AJ677"/>
    <mergeCell ref="AK665:AN665"/>
    <mergeCell ref="AO665:AQ665"/>
    <mergeCell ref="AR665:AU665"/>
    <mergeCell ref="AW665:AX665"/>
    <mergeCell ref="C665"/>
    <mergeCell ref="D665:F665"/>
    <mergeCell ref="G665:H665"/>
    <mergeCell ref="I665:L665"/>
    <mergeCell ref="M665:N665"/>
    <mergeCell ref="O665:T665"/>
    <mergeCell ref="U665:V665"/>
    <mergeCell ref="W665:Y665"/>
    <mergeCell ref="Z665:AC665"/>
    <mergeCell ref="AD665:AG665"/>
    <mergeCell ref="AH665:AJ665"/>
    <mergeCell ref="AK650:AN650"/>
    <mergeCell ref="AO650:AQ650"/>
    <mergeCell ref="AR650:AU650"/>
    <mergeCell ref="AW650:AX650"/>
    <mergeCell ref="C650"/>
    <mergeCell ref="D650:F650"/>
    <mergeCell ref="G650:H650"/>
    <mergeCell ref="I650:L650"/>
    <mergeCell ref="M650:N650"/>
    <mergeCell ref="O650:T650"/>
    <mergeCell ref="U650:V650"/>
    <mergeCell ref="W650:Y650"/>
    <mergeCell ref="Z650:AC650"/>
    <mergeCell ref="AD650:AG650"/>
    <mergeCell ref="AH650:AJ650"/>
    <mergeCell ref="AK635:AN635"/>
    <mergeCell ref="AO635:AQ635"/>
    <mergeCell ref="AR635:AU635"/>
    <mergeCell ref="AW635:AX635"/>
    <mergeCell ref="AY650:AZ650"/>
    <mergeCell ref="BD620:BF620"/>
    <mergeCell ref="C635"/>
    <mergeCell ref="D635:F635"/>
    <mergeCell ref="G635:H635"/>
    <mergeCell ref="I635:L635"/>
    <mergeCell ref="M635:N635"/>
    <mergeCell ref="O635:T635"/>
    <mergeCell ref="U635:V635"/>
    <mergeCell ref="W635:Y635"/>
    <mergeCell ref="Z635:AC635"/>
    <mergeCell ref="AD635:AG635"/>
    <mergeCell ref="AH635:AJ635"/>
    <mergeCell ref="AK620:AN620"/>
    <mergeCell ref="AO620:AQ620"/>
    <mergeCell ref="AR620:AU620"/>
    <mergeCell ref="AW620:AX620"/>
    <mergeCell ref="AY635:AZ635"/>
    <mergeCell ref="BA635:BC635"/>
    <mergeCell ref="BD635:BF635"/>
    <mergeCell ref="BA650:BC650"/>
    <mergeCell ref="BD650:BF650"/>
    <mergeCell ref="BD612:BF612"/>
    <mergeCell ref="C620"/>
    <mergeCell ref="D620:F620"/>
    <mergeCell ref="G620:H620"/>
    <mergeCell ref="I620:L620"/>
    <mergeCell ref="M620:N620"/>
    <mergeCell ref="O620:T620"/>
    <mergeCell ref="U620:V620"/>
    <mergeCell ref="W620:Y620"/>
    <mergeCell ref="Z620:AC620"/>
    <mergeCell ref="AD620:AG620"/>
    <mergeCell ref="AH620:AJ620"/>
    <mergeCell ref="AR612:AU612"/>
    <mergeCell ref="AW612:AX612"/>
    <mergeCell ref="AY612:AZ612"/>
    <mergeCell ref="BA612:BC612"/>
    <mergeCell ref="Z612:AC612"/>
    <mergeCell ref="AD612:AG612"/>
    <mergeCell ref="AH612:AJ612"/>
    <mergeCell ref="AK612:AN612"/>
    <mergeCell ref="AO612:AQ612"/>
    <mergeCell ref="I612:L612"/>
    <mergeCell ref="M612:N612"/>
    <mergeCell ref="O612:T612"/>
    <mergeCell ref="U612:V612"/>
    <mergeCell ref="W612:Y612"/>
    <mergeCell ref="C612"/>
    <mergeCell ref="D612:F612"/>
    <mergeCell ref="G612:H612"/>
    <mergeCell ref="AY620:AZ620"/>
    <mergeCell ref="BA620:BC620"/>
    <mergeCell ref="BA604:BC604"/>
    <mergeCell ref="BD604:BF604"/>
    <mergeCell ref="AK604:AN604"/>
    <mergeCell ref="AO604:AQ604"/>
    <mergeCell ref="AR604:AU604"/>
    <mergeCell ref="AW604:AX604"/>
    <mergeCell ref="AY593:AZ593"/>
    <mergeCell ref="BA593:BC593"/>
    <mergeCell ref="BD593:BF593"/>
    <mergeCell ref="C604"/>
    <mergeCell ref="D604:F604"/>
    <mergeCell ref="G604:H604"/>
    <mergeCell ref="I604:L604"/>
    <mergeCell ref="M604:N604"/>
    <mergeCell ref="O604:T604"/>
    <mergeCell ref="U604:V604"/>
    <mergeCell ref="W604:Y604"/>
    <mergeCell ref="Z604:AC604"/>
    <mergeCell ref="AD604:AG604"/>
    <mergeCell ref="AH604:AJ604"/>
    <mergeCell ref="AK593:AN593"/>
    <mergeCell ref="AO593:AQ593"/>
    <mergeCell ref="AR593:AU593"/>
    <mergeCell ref="AW593:AX593"/>
    <mergeCell ref="C593"/>
    <mergeCell ref="D593:F593"/>
    <mergeCell ref="G593:H593"/>
    <mergeCell ref="I593:L593"/>
    <mergeCell ref="M593:N593"/>
    <mergeCell ref="O593:T593"/>
    <mergeCell ref="U593:V593"/>
    <mergeCell ref="W593:Y593"/>
    <mergeCell ref="Z593:AC593"/>
    <mergeCell ref="AD593:AG593"/>
    <mergeCell ref="AH593:AJ593"/>
    <mergeCell ref="AK582:AN582"/>
    <mergeCell ref="AO582:AQ582"/>
    <mergeCell ref="AR582:AU582"/>
    <mergeCell ref="AW582:AX582"/>
    <mergeCell ref="AY604:AZ604"/>
    <mergeCell ref="BA571:BC571"/>
    <mergeCell ref="BD571:BF571"/>
    <mergeCell ref="C582"/>
    <mergeCell ref="D582:F582"/>
    <mergeCell ref="G582:H582"/>
    <mergeCell ref="I582:L582"/>
    <mergeCell ref="M582:N582"/>
    <mergeCell ref="O582:T582"/>
    <mergeCell ref="U582:V582"/>
    <mergeCell ref="W582:Y582"/>
    <mergeCell ref="Z582:AC582"/>
    <mergeCell ref="AD582:AG582"/>
    <mergeCell ref="AH582:AJ582"/>
    <mergeCell ref="AK571:AN571"/>
    <mergeCell ref="AO571:AQ571"/>
    <mergeCell ref="AR571:AU571"/>
    <mergeCell ref="AW571:AX571"/>
    <mergeCell ref="AY582:AZ582"/>
    <mergeCell ref="BA582:BC582"/>
    <mergeCell ref="BD582:BF582"/>
    <mergeCell ref="C571"/>
    <mergeCell ref="D571:F571"/>
    <mergeCell ref="G571:H571"/>
    <mergeCell ref="I571:L571"/>
    <mergeCell ref="M571:N571"/>
    <mergeCell ref="O571:T571"/>
    <mergeCell ref="U571:V571"/>
    <mergeCell ref="W571:Y571"/>
    <mergeCell ref="Z571:AC571"/>
    <mergeCell ref="AD571:AG571"/>
    <mergeCell ref="AH571:AJ571"/>
    <mergeCell ref="AK560:AN560"/>
    <mergeCell ref="AO560:AQ560"/>
    <mergeCell ref="AR560:AU560"/>
    <mergeCell ref="AW560:AX560"/>
    <mergeCell ref="AY571:AZ571"/>
    <mergeCell ref="BA549:BC549"/>
    <mergeCell ref="BD549:BF549"/>
    <mergeCell ref="C560"/>
    <mergeCell ref="D560:F560"/>
    <mergeCell ref="G560:H560"/>
    <mergeCell ref="I560:L560"/>
    <mergeCell ref="M560:N560"/>
    <mergeCell ref="O560:T560"/>
    <mergeCell ref="U560:V560"/>
    <mergeCell ref="W560:Y560"/>
    <mergeCell ref="Z560:AC560"/>
    <mergeCell ref="AD560:AG560"/>
    <mergeCell ref="AH560:AJ560"/>
    <mergeCell ref="AK549:AN549"/>
    <mergeCell ref="AO549:AQ549"/>
    <mergeCell ref="AR549:AU549"/>
    <mergeCell ref="AW549:AX549"/>
    <mergeCell ref="AY560:AZ560"/>
    <mergeCell ref="BA560:BC560"/>
    <mergeCell ref="BD560:BF560"/>
    <mergeCell ref="C549"/>
    <mergeCell ref="D549:F549"/>
    <mergeCell ref="G549:H549"/>
    <mergeCell ref="I549:L549"/>
    <mergeCell ref="M549:N549"/>
    <mergeCell ref="O549:T549"/>
    <mergeCell ref="U549:V549"/>
    <mergeCell ref="W549:Y549"/>
    <mergeCell ref="Z549:AC549"/>
    <mergeCell ref="AD549:AG549"/>
    <mergeCell ref="AH549:AJ549"/>
    <mergeCell ref="AK537:AN537"/>
    <mergeCell ref="AO537:AQ537"/>
    <mergeCell ref="AR537:AU537"/>
    <mergeCell ref="AW537:AX537"/>
    <mergeCell ref="AY549:AZ549"/>
    <mergeCell ref="BA521:BC521"/>
    <mergeCell ref="BD521:BF521"/>
    <mergeCell ref="C537"/>
    <mergeCell ref="D537:F537"/>
    <mergeCell ref="G537:H537"/>
    <mergeCell ref="I537:L537"/>
    <mergeCell ref="M537:N537"/>
    <mergeCell ref="O537:T537"/>
    <mergeCell ref="U537:V537"/>
    <mergeCell ref="W537:Y537"/>
    <mergeCell ref="Z537:AC537"/>
    <mergeCell ref="AD537:AG537"/>
    <mergeCell ref="AH537:AJ537"/>
    <mergeCell ref="AK521:AN521"/>
    <mergeCell ref="AO521:AQ521"/>
    <mergeCell ref="AR521:AU521"/>
    <mergeCell ref="AW521:AX521"/>
    <mergeCell ref="AY537:AZ537"/>
    <mergeCell ref="BA537:BC537"/>
    <mergeCell ref="BD537:BF537"/>
    <mergeCell ref="C521"/>
    <mergeCell ref="D521:F521"/>
    <mergeCell ref="G521:H521"/>
    <mergeCell ref="I521:L521"/>
    <mergeCell ref="M521:N521"/>
    <mergeCell ref="O521:T521"/>
    <mergeCell ref="U521:V521"/>
    <mergeCell ref="W521:Y521"/>
    <mergeCell ref="Z521:AC521"/>
    <mergeCell ref="AD521:AG521"/>
    <mergeCell ref="AH521:AJ521"/>
    <mergeCell ref="AK506:AN506"/>
    <mergeCell ref="AO506:AQ506"/>
    <mergeCell ref="AR506:AU506"/>
    <mergeCell ref="AW506:AX506"/>
    <mergeCell ref="AY521:AZ521"/>
    <mergeCell ref="BA491:BC491"/>
    <mergeCell ref="BD491:BF491"/>
    <mergeCell ref="C506"/>
    <mergeCell ref="D506:F506"/>
    <mergeCell ref="G506:H506"/>
    <mergeCell ref="I506:L506"/>
    <mergeCell ref="M506:N506"/>
    <mergeCell ref="O506:T506"/>
    <mergeCell ref="U506:V506"/>
    <mergeCell ref="W506:Y506"/>
    <mergeCell ref="Z506:AC506"/>
    <mergeCell ref="AD506:AG506"/>
    <mergeCell ref="AH506:AJ506"/>
    <mergeCell ref="AK491:AN491"/>
    <mergeCell ref="AO491:AQ491"/>
    <mergeCell ref="AR491:AU491"/>
    <mergeCell ref="AW491:AX491"/>
    <mergeCell ref="AY506:AZ506"/>
    <mergeCell ref="BA506:BC506"/>
    <mergeCell ref="BD506:BF506"/>
    <mergeCell ref="C491"/>
    <mergeCell ref="D491:F491"/>
    <mergeCell ref="G491:H491"/>
    <mergeCell ref="I491:L491"/>
    <mergeCell ref="M491:N491"/>
    <mergeCell ref="O491:T491"/>
    <mergeCell ref="U491:V491"/>
    <mergeCell ref="W491:Y491"/>
    <mergeCell ref="Z491:AC491"/>
    <mergeCell ref="AD491:AG491"/>
    <mergeCell ref="AH491:AJ491"/>
    <mergeCell ref="AK476:AN476"/>
    <mergeCell ref="AO476:AQ476"/>
    <mergeCell ref="AR476:AU476"/>
    <mergeCell ref="AW476:AX476"/>
    <mergeCell ref="AY491:AZ491"/>
    <mergeCell ref="BA461:BC461"/>
    <mergeCell ref="BD461:BF461"/>
    <mergeCell ref="C476"/>
    <mergeCell ref="D476:F476"/>
    <mergeCell ref="G476:H476"/>
    <mergeCell ref="I476:L476"/>
    <mergeCell ref="M476:N476"/>
    <mergeCell ref="O476:T476"/>
    <mergeCell ref="U476:V476"/>
    <mergeCell ref="W476:Y476"/>
    <mergeCell ref="Z476:AC476"/>
    <mergeCell ref="AD476:AG476"/>
    <mergeCell ref="AH476:AJ476"/>
    <mergeCell ref="AK461:AN461"/>
    <mergeCell ref="AO461:AQ461"/>
    <mergeCell ref="AR461:AU461"/>
    <mergeCell ref="AW461:AX461"/>
    <mergeCell ref="AY476:AZ476"/>
    <mergeCell ref="BA476:BC476"/>
    <mergeCell ref="BD476:BF476"/>
    <mergeCell ref="C461"/>
    <mergeCell ref="D461:F461"/>
    <mergeCell ref="G461:H461"/>
    <mergeCell ref="I461:L461"/>
    <mergeCell ref="M461:N461"/>
    <mergeCell ref="O461:T461"/>
    <mergeCell ref="U461:V461"/>
    <mergeCell ref="W461:Y461"/>
    <mergeCell ref="Z461:AC461"/>
    <mergeCell ref="AD461:AG461"/>
    <mergeCell ref="AH461:AJ461"/>
    <mergeCell ref="AK446:AN446"/>
    <mergeCell ref="AO446:AQ446"/>
    <mergeCell ref="AR446:AU446"/>
    <mergeCell ref="AW446:AX446"/>
    <mergeCell ref="AY461:AZ461"/>
    <mergeCell ref="BD431:BF431"/>
    <mergeCell ref="C446"/>
    <mergeCell ref="D446:F446"/>
    <mergeCell ref="G446:H446"/>
    <mergeCell ref="I446:L446"/>
    <mergeCell ref="M446:N446"/>
    <mergeCell ref="O446:T446"/>
    <mergeCell ref="U446:V446"/>
    <mergeCell ref="W446:Y446"/>
    <mergeCell ref="Z446:AC446"/>
    <mergeCell ref="AD446:AG446"/>
    <mergeCell ref="AH446:AJ446"/>
    <mergeCell ref="AK431:AN431"/>
    <mergeCell ref="AO431:AQ431"/>
    <mergeCell ref="AR431:AU431"/>
    <mergeCell ref="AW431:AX431"/>
    <mergeCell ref="AY446:AZ446"/>
    <mergeCell ref="BA446:BC446"/>
    <mergeCell ref="BD446:BF446"/>
    <mergeCell ref="BD420:BF420"/>
    <mergeCell ref="C431"/>
    <mergeCell ref="D431:F431"/>
    <mergeCell ref="G431:H431"/>
    <mergeCell ref="I431:L431"/>
    <mergeCell ref="M431:N431"/>
    <mergeCell ref="O431:T431"/>
    <mergeCell ref="U431:V431"/>
    <mergeCell ref="W431:Y431"/>
    <mergeCell ref="Z431:AC431"/>
    <mergeCell ref="AD431:AG431"/>
    <mergeCell ref="AH431:AJ431"/>
    <mergeCell ref="AR420:AU420"/>
    <mergeCell ref="AW420:AX420"/>
    <mergeCell ref="AY420:AZ420"/>
    <mergeCell ref="BA420:BC420"/>
    <mergeCell ref="Z420:AC420"/>
    <mergeCell ref="AD420:AG420"/>
    <mergeCell ref="AH420:AJ420"/>
    <mergeCell ref="AK420:AN420"/>
    <mergeCell ref="AO420:AQ420"/>
    <mergeCell ref="I420:L420"/>
    <mergeCell ref="M420:N420"/>
    <mergeCell ref="O420:T420"/>
    <mergeCell ref="U420:V420"/>
    <mergeCell ref="W420:Y420"/>
    <mergeCell ref="C420"/>
    <mergeCell ref="D420:F420"/>
    <mergeCell ref="G420:H420"/>
    <mergeCell ref="AY431:AZ431"/>
    <mergeCell ref="BA431:BC431"/>
    <mergeCell ref="AY409:AZ409"/>
    <mergeCell ref="BA409:BC409"/>
    <mergeCell ref="BD409:BF409"/>
    <mergeCell ref="AK409:AN409"/>
    <mergeCell ref="AO409:AQ409"/>
    <mergeCell ref="AR409:AU409"/>
    <mergeCell ref="AW409:AX409"/>
    <mergeCell ref="AY394:AZ394"/>
    <mergeCell ref="BA394:BC394"/>
    <mergeCell ref="BD394:BF394"/>
    <mergeCell ref="C409"/>
    <mergeCell ref="D409:F409"/>
    <mergeCell ref="G409:H409"/>
    <mergeCell ref="I409:L409"/>
    <mergeCell ref="M409:N409"/>
    <mergeCell ref="O409:T409"/>
    <mergeCell ref="U409:V409"/>
    <mergeCell ref="W409:Y409"/>
    <mergeCell ref="Z409:AC409"/>
    <mergeCell ref="AD409:AG409"/>
    <mergeCell ref="AH409:AJ409"/>
    <mergeCell ref="AK394:AN394"/>
    <mergeCell ref="AO394:AQ394"/>
    <mergeCell ref="AR394:AU394"/>
    <mergeCell ref="AW394:AX394"/>
    <mergeCell ref="BA382:BC382"/>
    <mergeCell ref="BD382:BF382"/>
    <mergeCell ref="C394"/>
    <mergeCell ref="D394:F394"/>
    <mergeCell ref="G394:H394"/>
    <mergeCell ref="I394:L394"/>
    <mergeCell ref="M394:N394"/>
    <mergeCell ref="O394:T394"/>
    <mergeCell ref="U394:V394"/>
    <mergeCell ref="W394:Y394"/>
    <mergeCell ref="Z394:AC394"/>
    <mergeCell ref="AD394:AG394"/>
    <mergeCell ref="AH394:AJ394"/>
    <mergeCell ref="AK382:AN382"/>
    <mergeCell ref="AO382:AQ382"/>
    <mergeCell ref="AR382:AU382"/>
    <mergeCell ref="AW382:AX382"/>
    <mergeCell ref="C382"/>
    <mergeCell ref="D382:F382"/>
    <mergeCell ref="G382:H382"/>
    <mergeCell ref="I382:L382"/>
    <mergeCell ref="M382:N382"/>
    <mergeCell ref="O382:T382"/>
    <mergeCell ref="U382:V382"/>
    <mergeCell ref="W382:Y382"/>
    <mergeCell ref="Z382:AC382"/>
    <mergeCell ref="AD382:AG382"/>
    <mergeCell ref="AH382:AJ382"/>
    <mergeCell ref="AK367:AN367"/>
    <mergeCell ref="AO367:AQ367"/>
    <mergeCell ref="AR367:AU367"/>
    <mergeCell ref="AW367:AX367"/>
    <mergeCell ref="AY382:AZ382"/>
    <mergeCell ref="BA352:BC352"/>
    <mergeCell ref="BD352:BF352"/>
    <mergeCell ref="C367"/>
    <mergeCell ref="D367:F367"/>
    <mergeCell ref="G367:H367"/>
    <mergeCell ref="I367:L367"/>
    <mergeCell ref="M367:N367"/>
    <mergeCell ref="O367:T367"/>
    <mergeCell ref="U367:V367"/>
    <mergeCell ref="W367:Y367"/>
    <mergeCell ref="Z367:AC367"/>
    <mergeCell ref="AD367:AG367"/>
    <mergeCell ref="AH367:AJ367"/>
    <mergeCell ref="AK352:AN352"/>
    <mergeCell ref="AO352:AQ352"/>
    <mergeCell ref="AR352:AU352"/>
    <mergeCell ref="AW352:AX352"/>
    <mergeCell ref="AY367:AZ367"/>
    <mergeCell ref="BA367:BC367"/>
    <mergeCell ref="BD367:BF367"/>
    <mergeCell ref="C352"/>
    <mergeCell ref="D352:F352"/>
    <mergeCell ref="G352:H352"/>
    <mergeCell ref="I352:L352"/>
    <mergeCell ref="M352:N352"/>
    <mergeCell ref="O352:T352"/>
    <mergeCell ref="U352:V352"/>
    <mergeCell ref="W352:Y352"/>
    <mergeCell ref="Z352:AC352"/>
    <mergeCell ref="AD352:AG352"/>
    <mergeCell ref="AH352:AJ352"/>
    <mergeCell ref="AK337:AN337"/>
    <mergeCell ref="AO337:AQ337"/>
    <mergeCell ref="AR337:AU337"/>
    <mergeCell ref="AW337:AX337"/>
    <mergeCell ref="AY352:AZ352"/>
    <mergeCell ref="BD322:BF322"/>
    <mergeCell ref="C337"/>
    <mergeCell ref="D337:F337"/>
    <mergeCell ref="G337:H337"/>
    <mergeCell ref="I337:L337"/>
    <mergeCell ref="M337:N337"/>
    <mergeCell ref="O337:T337"/>
    <mergeCell ref="U337:V337"/>
    <mergeCell ref="W337:Y337"/>
    <mergeCell ref="Z337:AC337"/>
    <mergeCell ref="AD337:AG337"/>
    <mergeCell ref="AH337:AJ337"/>
    <mergeCell ref="AK322:AN322"/>
    <mergeCell ref="AO322:AQ322"/>
    <mergeCell ref="AR322:AU322"/>
    <mergeCell ref="AW322:AX322"/>
    <mergeCell ref="AY337:AZ337"/>
    <mergeCell ref="BA337:BC337"/>
    <mergeCell ref="BD337:BF337"/>
    <mergeCell ref="AY307:AZ307"/>
    <mergeCell ref="BA307:BC307"/>
    <mergeCell ref="BD307:BF307"/>
    <mergeCell ref="C322"/>
    <mergeCell ref="D322:F322"/>
    <mergeCell ref="G322:H322"/>
    <mergeCell ref="I322:L322"/>
    <mergeCell ref="M322:N322"/>
    <mergeCell ref="O322:T322"/>
    <mergeCell ref="U322:V322"/>
    <mergeCell ref="W322:Y322"/>
    <mergeCell ref="Z322:AC322"/>
    <mergeCell ref="AD322:AG322"/>
    <mergeCell ref="AH322:AJ322"/>
    <mergeCell ref="AK307:AN307"/>
    <mergeCell ref="AO307:AQ307"/>
    <mergeCell ref="AR307:AU307"/>
    <mergeCell ref="AW307:AX307"/>
    <mergeCell ref="U307:V307"/>
    <mergeCell ref="W307:Y307"/>
    <mergeCell ref="Z307:AC307"/>
    <mergeCell ref="AD307:AG307"/>
    <mergeCell ref="AH307:AJ307"/>
    <mergeCell ref="D307:F307"/>
    <mergeCell ref="G307:H307"/>
    <mergeCell ref="I307:L307"/>
    <mergeCell ref="M307:N307"/>
    <mergeCell ref="O307:T307"/>
    <mergeCell ref="C307"/>
    <mergeCell ref="AY322:AZ322"/>
    <mergeCell ref="BA322:BC322"/>
    <mergeCell ref="AW297:AX297"/>
    <mergeCell ref="AY297:AZ297"/>
    <mergeCell ref="BA297:BC297"/>
    <mergeCell ref="BD297:BF297"/>
    <mergeCell ref="AD297:AG297"/>
    <mergeCell ref="AH297:AJ297"/>
    <mergeCell ref="AK297:AN297"/>
    <mergeCell ref="AO297:AQ297"/>
    <mergeCell ref="AR297:AU297"/>
    <mergeCell ref="M297:N297"/>
    <mergeCell ref="O297:T297"/>
    <mergeCell ref="U297:V297"/>
    <mergeCell ref="W297:Y297"/>
    <mergeCell ref="Z297:AC297"/>
    <mergeCell ref="C297"/>
    <mergeCell ref="D297:F297"/>
    <mergeCell ref="G297:H297"/>
    <mergeCell ref="I297:L297"/>
    <mergeCell ref="BD287:BF287"/>
    <mergeCell ref="AR287:AU287"/>
    <mergeCell ref="AW287:AX287"/>
    <mergeCell ref="AY287:AZ287"/>
    <mergeCell ref="BA287:BC287"/>
    <mergeCell ref="BD272:BF272"/>
    <mergeCell ref="C287"/>
    <mergeCell ref="D287:F287"/>
    <mergeCell ref="G287:H287"/>
    <mergeCell ref="I287:L287"/>
    <mergeCell ref="M287:N287"/>
    <mergeCell ref="O287:T287"/>
    <mergeCell ref="U287:V287"/>
    <mergeCell ref="W287:Y287"/>
    <mergeCell ref="Z287:AC287"/>
    <mergeCell ref="AD287:AG287"/>
    <mergeCell ref="AH287:AJ287"/>
    <mergeCell ref="AK287:AN287"/>
    <mergeCell ref="AO287:AQ287"/>
    <mergeCell ref="AR272:AU272"/>
    <mergeCell ref="AW272:AX272"/>
    <mergeCell ref="AY272:AZ272"/>
    <mergeCell ref="BA272:BC272"/>
    <mergeCell ref="BD257:BF257"/>
    <mergeCell ref="C272"/>
    <mergeCell ref="D272:F272"/>
    <mergeCell ref="G272:H272"/>
    <mergeCell ref="I272:L272"/>
    <mergeCell ref="M272:N272"/>
    <mergeCell ref="O272:T272"/>
    <mergeCell ref="U272:V272"/>
    <mergeCell ref="W272:Y272"/>
    <mergeCell ref="Z272:AC272"/>
    <mergeCell ref="AD272:AG272"/>
    <mergeCell ref="AH272:AJ272"/>
    <mergeCell ref="AK272:AN272"/>
    <mergeCell ref="AO272:AQ272"/>
    <mergeCell ref="AR257:AU257"/>
    <mergeCell ref="AW257:AX257"/>
    <mergeCell ref="AY257:AZ257"/>
    <mergeCell ref="BA257:BC257"/>
    <mergeCell ref="C257"/>
    <mergeCell ref="D257:F257"/>
    <mergeCell ref="G257:H257"/>
    <mergeCell ref="I257:L257"/>
    <mergeCell ref="M257:N257"/>
    <mergeCell ref="O257:T257"/>
    <mergeCell ref="U257:V257"/>
    <mergeCell ref="W257:Y257"/>
    <mergeCell ref="Z257:AC257"/>
    <mergeCell ref="AD257:AG257"/>
    <mergeCell ref="AH257:AJ257"/>
    <mergeCell ref="AK257:AN257"/>
    <mergeCell ref="AO257:AQ257"/>
    <mergeCell ref="AR242:AU242"/>
    <mergeCell ref="AW242:AX242"/>
    <mergeCell ref="AY242:AZ242"/>
    <mergeCell ref="C212"/>
    <mergeCell ref="D212:F212"/>
    <mergeCell ref="G212:H212"/>
    <mergeCell ref="BD227:BF227"/>
    <mergeCell ref="C242"/>
    <mergeCell ref="D242:F242"/>
    <mergeCell ref="G242:H242"/>
    <mergeCell ref="I242:L242"/>
    <mergeCell ref="M242:N242"/>
    <mergeCell ref="O242:T242"/>
    <mergeCell ref="U242:V242"/>
    <mergeCell ref="W242:Y242"/>
    <mergeCell ref="Z242:AC242"/>
    <mergeCell ref="AD242:AG242"/>
    <mergeCell ref="AH242:AJ242"/>
    <mergeCell ref="AK242:AN242"/>
    <mergeCell ref="AO242:AQ242"/>
    <mergeCell ref="AR227:AU227"/>
    <mergeCell ref="AW227:AX227"/>
    <mergeCell ref="AY227:AZ227"/>
    <mergeCell ref="BA227:BC227"/>
    <mergeCell ref="BD242:BF242"/>
    <mergeCell ref="BA242:BC242"/>
    <mergeCell ref="I197:L197"/>
    <mergeCell ref="BD212:BF212"/>
    <mergeCell ref="C227"/>
    <mergeCell ref="D227:F227"/>
    <mergeCell ref="G227:H227"/>
    <mergeCell ref="I227:L227"/>
    <mergeCell ref="M227:N227"/>
    <mergeCell ref="O227:T227"/>
    <mergeCell ref="U227:V227"/>
    <mergeCell ref="W227:Y227"/>
    <mergeCell ref="Z227:AC227"/>
    <mergeCell ref="AD227:AG227"/>
    <mergeCell ref="AH227:AJ227"/>
    <mergeCell ref="AK227:AN227"/>
    <mergeCell ref="AO227:AQ227"/>
    <mergeCell ref="AR212:AU212"/>
    <mergeCell ref="AW212:AX212"/>
    <mergeCell ref="AY212:AZ212"/>
    <mergeCell ref="BA212:BC212"/>
    <mergeCell ref="Z212:AC212"/>
    <mergeCell ref="AD212:AG212"/>
    <mergeCell ref="AH212:AJ212"/>
    <mergeCell ref="AK212:AN212"/>
    <mergeCell ref="AO212:AQ212"/>
    <mergeCell ref="I212:L212"/>
    <mergeCell ref="M212:N212"/>
    <mergeCell ref="O212:T212"/>
    <mergeCell ref="U212:V212"/>
    <mergeCell ref="W212:Y212"/>
    <mergeCell ref="BD182:BF182"/>
    <mergeCell ref="AH182:AJ182"/>
    <mergeCell ref="AK182:AN182"/>
    <mergeCell ref="AO182:AQ182"/>
    <mergeCell ref="AR182:AU182"/>
    <mergeCell ref="O182:T182"/>
    <mergeCell ref="U182:V182"/>
    <mergeCell ref="W182:Y182"/>
    <mergeCell ref="Z182:AC182"/>
    <mergeCell ref="AD182:AG182"/>
    <mergeCell ref="C182"/>
    <mergeCell ref="D182:F182"/>
    <mergeCell ref="G182:H182"/>
    <mergeCell ref="I182:L182"/>
    <mergeCell ref="M182:N182"/>
    <mergeCell ref="AW197:AX197"/>
    <mergeCell ref="AY197:AZ197"/>
    <mergeCell ref="BA197:BC197"/>
    <mergeCell ref="BD197:BF197"/>
    <mergeCell ref="AD197:AG197"/>
    <mergeCell ref="AH197:AJ197"/>
    <mergeCell ref="AK197:AN197"/>
    <mergeCell ref="AO197:AQ197"/>
    <mergeCell ref="AR197:AU197"/>
    <mergeCell ref="M197:N197"/>
    <mergeCell ref="O197:T197"/>
    <mergeCell ref="U197:V197"/>
    <mergeCell ref="W197:Y197"/>
    <mergeCell ref="Z197:AC197"/>
    <mergeCell ref="C197"/>
    <mergeCell ref="D197:F197"/>
    <mergeCell ref="G197:H197"/>
    <mergeCell ref="AO170:AQ170"/>
    <mergeCell ref="AR170:AU170"/>
    <mergeCell ref="AW170:AX170"/>
    <mergeCell ref="U170:V170"/>
    <mergeCell ref="W170:Y170"/>
    <mergeCell ref="Z170:AC170"/>
    <mergeCell ref="AD170:AG170"/>
    <mergeCell ref="AH170:AJ170"/>
    <mergeCell ref="D170:F170"/>
    <mergeCell ref="G170:H170"/>
    <mergeCell ref="I170:L170"/>
    <mergeCell ref="M170:N170"/>
    <mergeCell ref="O170:T170"/>
    <mergeCell ref="AW182:AX182"/>
    <mergeCell ref="AY182:AZ182"/>
    <mergeCell ref="BA182:BC182"/>
    <mergeCell ref="C170"/>
    <mergeCell ref="AY170:AZ170"/>
    <mergeCell ref="BA170:BC170"/>
    <mergeCell ref="BD158:BF158"/>
    <mergeCell ref="AK158:AN158"/>
    <mergeCell ref="AO158:AQ158"/>
    <mergeCell ref="AR158:AU158"/>
    <mergeCell ref="AW158:AX158"/>
    <mergeCell ref="AY143:AZ143"/>
    <mergeCell ref="BA143:BC143"/>
    <mergeCell ref="BD143:BF143"/>
    <mergeCell ref="C158"/>
    <mergeCell ref="D158:F158"/>
    <mergeCell ref="G158:H158"/>
    <mergeCell ref="I158:L158"/>
    <mergeCell ref="M158:N158"/>
    <mergeCell ref="O158:T158"/>
    <mergeCell ref="U158:V158"/>
    <mergeCell ref="W158:Y158"/>
    <mergeCell ref="Z158:AC158"/>
    <mergeCell ref="AD158:AG158"/>
    <mergeCell ref="AH158:AJ158"/>
    <mergeCell ref="AK143:AN143"/>
    <mergeCell ref="AO143:AQ143"/>
    <mergeCell ref="AR143:AU143"/>
    <mergeCell ref="AW143:AX143"/>
    <mergeCell ref="BD170:BF170"/>
    <mergeCell ref="AK170:AN170"/>
    <mergeCell ref="BA128:BC128"/>
    <mergeCell ref="BD128:BF128"/>
    <mergeCell ref="C143"/>
    <mergeCell ref="D143:F143"/>
    <mergeCell ref="G143:H143"/>
    <mergeCell ref="I143:L143"/>
    <mergeCell ref="M143:N143"/>
    <mergeCell ref="O143:T143"/>
    <mergeCell ref="U143:V143"/>
    <mergeCell ref="W143:Y143"/>
    <mergeCell ref="Z143:AC143"/>
    <mergeCell ref="AD143:AG143"/>
    <mergeCell ref="AH143:AJ143"/>
    <mergeCell ref="AK128:AN128"/>
    <mergeCell ref="AO128:AQ128"/>
    <mergeCell ref="AR128:AU128"/>
    <mergeCell ref="AW128:AX128"/>
    <mergeCell ref="C128"/>
    <mergeCell ref="D128:F128"/>
    <mergeCell ref="G128:H128"/>
    <mergeCell ref="I128:L128"/>
    <mergeCell ref="M128:N128"/>
    <mergeCell ref="O128:T128"/>
    <mergeCell ref="U128:V128"/>
    <mergeCell ref="W128:Y128"/>
    <mergeCell ref="Z128:AC128"/>
    <mergeCell ref="AD128:AG128"/>
    <mergeCell ref="AH128:AJ128"/>
    <mergeCell ref="AY158:AZ158"/>
    <mergeCell ref="BA158:BC158"/>
    <mergeCell ref="AK115:AN115"/>
    <mergeCell ref="AO115:AQ115"/>
    <mergeCell ref="AR115:AU115"/>
    <mergeCell ref="AW115:AX115"/>
    <mergeCell ref="AY128:AZ128"/>
    <mergeCell ref="BA98:BC98"/>
    <mergeCell ref="BD98:BF98"/>
    <mergeCell ref="C115"/>
    <mergeCell ref="D115:F115"/>
    <mergeCell ref="G115:H115"/>
    <mergeCell ref="I115:L115"/>
    <mergeCell ref="M115:N115"/>
    <mergeCell ref="O115:T115"/>
    <mergeCell ref="U115:V115"/>
    <mergeCell ref="W115:Y115"/>
    <mergeCell ref="Z115:AC115"/>
    <mergeCell ref="AD115:AG115"/>
    <mergeCell ref="AH115:AJ115"/>
    <mergeCell ref="AK98:AN98"/>
    <mergeCell ref="AO98:AQ98"/>
    <mergeCell ref="AR98:AU98"/>
    <mergeCell ref="AW98:AX98"/>
    <mergeCell ref="AY115:AZ115"/>
    <mergeCell ref="BA115:BC115"/>
    <mergeCell ref="BD115:BF115"/>
    <mergeCell ref="C98"/>
    <mergeCell ref="D98:F98"/>
    <mergeCell ref="G98:H98"/>
    <mergeCell ref="I98:L98"/>
    <mergeCell ref="M98:N98"/>
    <mergeCell ref="O98:T98"/>
    <mergeCell ref="U98:V98"/>
    <mergeCell ref="W98:Y98"/>
    <mergeCell ref="Z98:AC98"/>
    <mergeCell ref="AD98:AG98"/>
    <mergeCell ref="AH98:AJ98"/>
    <mergeCell ref="AK77:AN77"/>
    <mergeCell ref="AO77:AQ77"/>
    <mergeCell ref="AR77:AU77"/>
    <mergeCell ref="AW77:AX77"/>
    <mergeCell ref="AY98:AZ98"/>
    <mergeCell ref="BA62:BC62"/>
    <mergeCell ref="BD62:BF62"/>
    <mergeCell ref="C77"/>
    <mergeCell ref="D77:F77"/>
    <mergeCell ref="G77:H77"/>
    <mergeCell ref="I77:L77"/>
    <mergeCell ref="M77:N77"/>
    <mergeCell ref="O77:T77"/>
    <mergeCell ref="U77:V77"/>
    <mergeCell ref="W77:Y77"/>
    <mergeCell ref="Z77:AC77"/>
    <mergeCell ref="AD77:AG77"/>
    <mergeCell ref="AH77:AJ77"/>
    <mergeCell ref="AK62:AN62"/>
    <mergeCell ref="AO62:AQ62"/>
    <mergeCell ref="AR62:AU62"/>
    <mergeCell ref="AW62:AX62"/>
    <mergeCell ref="AY77:AZ77"/>
    <mergeCell ref="BA77:BC77"/>
    <mergeCell ref="BD77:BF77"/>
    <mergeCell ref="C62"/>
    <mergeCell ref="D62:F62"/>
    <mergeCell ref="G62:H62"/>
    <mergeCell ref="I62:L62"/>
    <mergeCell ref="M62:N62"/>
    <mergeCell ref="O62:T62"/>
    <mergeCell ref="U62:V62"/>
    <mergeCell ref="W62:Y62"/>
    <mergeCell ref="Z62:AC62"/>
    <mergeCell ref="AD62:AG62"/>
    <mergeCell ref="AH62:AJ62"/>
    <mergeCell ref="AK33:AN33"/>
    <mergeCell ref="AO33:AQ33"/>
    <mergeCell ref="AR33:AU33"/>
    <mergeCell ref="AW33:AX33"/>
    <mergeCell ref="AY62:AZ62"/>
    <mergeCell ref="BD23:BF23"/>
    <mergeCell ref="C33"/>
    <mergeCell ref="D33:F33"/>
    <mergeCell ref="G33:H33"/>
    <mergeCell ref="I33:L33"/>
    <mergeCell ref="M33:N33"/>
    <mergeCell ref="O33:T33"/>
    <mergeCell ref="U33:V33"/>
    <mergeCell ref="W33:Y33"/>
    <mergeCell ref="Z33:AC33"/>
    <mergeCell ref="AD33:AG33"/>
    <mergeCell ref="AH33:AJ33"/>
    <mergeCell ref="AK23:AN23"/>
    <mergeCell ref="AO23:AQ23"/>
    <mergeCell ref="AR23:AU23"/>
    <mergeCell ref="AW23:AX23"/>
    <mergeCell ref="AY33:AZ33"/>
    <mergeCell ref="BA33:BC33"/>
    <mergeCell ref="BD33:BF33"/>
    <mergeCell ref="AY13:AZ13"/>
    <mergeCell ref="BA13:BC13"/>
    <mergeCell ref="BD13:BF13"/>
    <mergeCell ref="C23"/>
    <mergeCell ref="D23:F23"/>
    <mergeCell ref="G23:H23"/>
    <mergeCell ref="I23:L23"/>
    <mergeCell ref="M23:N23"/>
    <mergeCell ref="O23:T23"/>
    <mergeCell ref="U23:V23"/>
    <mergeCell ref="W23:Y23"/>
    <mergeCell ref="Z23:AC23"/>
    <mergeCell ref="AD23:AG23"/>
    <mergeCell ref="AH23:AJ23"/>
    <mergeCell ref="AK13:AN13"/>
    <mergeCell ref="AO13:AQ13"/>
    <mergeCell ref="AR13:AU13"/>
    <mergeCell ref="AW13:AX13"/>
    <mergeCell ref="U13:V13"/>
    <mergeCell ref="W13:Y13"/>
    <mergeCell ref="Z13:AC13"/>
    <mergeCell ref="AD13:AG13"/>
    <mergeCell ref="AH13:AJ13"/>
    <mergeCell ref="D13:F13"/>
    <mergeCell ref="G13:H13"/>
    <mergeCell ref="I13:L13"/>
    <mergeCell ref="M13:N13"/>
    <mergeCell ref="O13:T13"/>
    <mergeCell ref="C13"/>
    <mergeCell ref="AY23:AZ23"/>
    <mergeCell ref="BA23:BC23"/>
    <mergeCell ref="AW3:AX3"/>
    <mergeCell ref="AY3:AZ3"/>
    <mergeCell ref="BA3:BC3"/>
    <mergeCell ref="BD3:BF3"/>
    <mergeCell ref="AD3:AG3"/>
    <mergeCell ref="AH3:AJ3"/>
    <mergeCell ref="AK3:AN3"/>
    <mergeCell ref="AO3:AQ3"/>
    <mergeCell ref="AR3:AU3"/>
    <mergeCell ref="M3:N3"/>
    <mergeCell ref="O3:T3"/>
    <mergeCell ref="U3:V3"/>
    <mergeCell ref="W3:Y3"/>
    <mergeCell ref="Z3:AC3"/>
    <mergeCell ref="C3"/>
    <mergeCell ref="D3:F3"/>
    <mergeCell ref="G3:H3"/>
    <mergeCell ref="I3:L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5760C176DD5B41B62E24CC7634A2EC" ma:contentTypeVersion="15" ma:contentTypeDescription="Create a new document." ma:contentTypeScope="" ma:versionID="4297cb0c2355b781c29adebdcc2b174c">
  <xsd:schema xmlns:xsd="http://www.w3.org/2001/XMLSchema" xmlns:xs="http://www.w3.org/2001/XMLSchema" xmlns:p="http://schemas.microsoft.com/office/2006/metadata/properties" xmlns:ns2="37ed4521-dfc9-4552-ae7a-a9c3feb7784d" xmlns:ns3="873c670e-24fd-45c3-a3e4-4962ac8a8b1a" targetNamespace="http://schemas.microsoft.com/office/2006/metadata/properties" ma:root="true" ma:fieldsID="132147b394c0ff2537f00282634f7ea0" ns2:_="" ns3:_="">
    <xsd:import namespace="37ed4521-dfc9-4552-ae7a-a9c3feb7784d"/>
    <xsd:import namespace="873c670e-24fd-45c3-a3e4-4962ac8a8b1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ed4521-dfc9-4552-ae7a-a9c3feb778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351701c-7fe0-4b8f-9724-436c0e0667c8}" ma:internalName="TaxCatchAll" ma:showField="CatchAllData" ma:web="37ed4521-dfc9-4552-ae7a-a9c3feb778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73c670e-24fd-45c3-a3e4-4962ac8a8b1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7cf15b2-39de-439c-a4ee-ff85c24e2f3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7ed4521-dfc9-4552-ae7a-a9c3feb7784d" xsi:nil="true"/>
    <lcf76f155ced4ddcb4097134ff3c332f xmlns="873c670e-24fd-45c3-a3e4-4962ac8a8b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8E820F-C92F-4A56-8314-A36FE134F7E4}"/>
</file>

<file path=customXml/itemProps2.xml><?xml version="1.0" encoding="utf-8"?>
<ds:datastoreItem xmlns:ds="http://schemas.openxmlformats.org/officeDocument/2006/customXml" ds:itemID="{8BD7DAD7-BFB0-4F2F-81A2-B10288477D4F}"/>
</file>

<file path=customXml/itemProps3.xml><?xml version="1.0" encoding="utf-8"?>
<ds:datastoreItem xmlns:ds="http://schemas.openxmlformats.org/officeDocument/2006/customXml" ds:itemID="{E4449162-553E-4002-8522-72E439AB08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2026-10-08T16:56:54Z</dcterms:created>
  <dcterms:modified xsi:type="dcterms:W3CDTF">2026-10-08T16:56:54Z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0x0101009C5760C176DD5B41B62E24CC7634A2EC</vt:lpwstr>
  </property>
  <property fmtid="{D5CDD505-2E9C-101B-9397-08002B2CF9AE}" pid="3" name="MediaServiceImageTags">
    <vt:lpwstr/>
  </property>
  <property fmtid="{D5CDD505-2E9C-101B-9397-08002B2CF9AE}" pid="4" name="Order">
    <vt:r8>30400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